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21615" windowHeight="112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<sst xmlns="http://schemas.openxmlformats.org/spreadsheetml/2006/main" count="77" uniqueCount="57">
  <si>
    <t>Vincita</t>
  </si>
  <si>
    <t>Giocate</t>
  </si>
  <si>
    <t>Punteggio</t>
  </si>
  <si>
    <t>Giocate con punteggi 0</t>
  </si>
  <si>
    <t>Vincita totale in EURO</t>
  </si>
  <si>
    <t>Perdita totale in EURO</t>
  </si>
  <si>
    <t>Vincita in EURO con punti 0</t>
  </si>
  <si>
    <t>Giocate con punti 5</t>
  </si>
  <si>
    <t>Vincita in EURO con punti 5</t>
  </si>
  <si>
    <t>Vincita in EURO con punti 6</t>
  </si>
  <si>
    <t>0x2</t>
  </si>
  <si>
    <t>5x5</t>
  </si>
  <si>
    <t>6x15</t>
  </si>
  <si>
    <t>7x100</t>
  </si>
  <si>
    <t>8x1000</t>
  </si>
  <si>
    <t>9x30000</t>
  </si>
  <si>
    <t>10x5000</t>
  </si>
  <si>
    <t>Vincite</t>
  </si>
  <si>
    <t>Giocate con punti 6</t>
  </si>
  <si>
    <t>Giocate con punti 7</t>
  </si>
  <si>
    <t>Giocate con punti 8</t>
  </si>
  <si>
    <t>Vincita in EURO con punti 8</t>
  </si>
  <si>
    <t>Vincita in EURO con punti 7</t>
  </si>
  <si>
    <t>Vincita in EURO con punti 9</t>
  </si>
  <si>
    <t>Vincita in EURO con punti 10</t>
  </si>
  <si>
    <t>Giocate con punti 10</t>
  </si>
  <si>
    <t>Una vincita ogni decine di milioni giocate</t>
  </si>
  <si>
    <t>Questi dati si riferiscono a 10.000.000 milioni di estrazioni e le probabilita' esposte sono statistiche e non matematiche</t>
  </si>
  <si>
    <t>Numero giocate simulate  totali da 1 EURO in 100 gruppi da 100.000</t>
  </si>
  <si>
    <t>Una vincita ogni 7,21 giocate (6,94%)</t>
  </si>
  <si>
    <t>Una vincita ogni 6.01 giocate (3.29%)</t>
  </si>
  <si>
    <t>Una vincita ogni 152.57 giocate (0.66%)</t>
  </si>
  <si>
    <t>Una vincita ogni 1355.7 giocate (0.074%)</t>
  </si>
  <si>
    <t>Una vincita ogni 18382 giocate (0.0054%)</t>
  </si>
  <si>
    <t>Una vincita ogni 714286 giocate (0.0001%)</t>
  </si>
  <si>
    <t>Simulazioni</t>
  </si>
  <si>
    <t>0 Punti</t>
  </si>
  <si>
    <t>5 Punti</t>
  </si>
  <si>
    <t>6 Punti</t>
  </si>
  <si>
    <t>7 Punti</t>
  </si>
  <si>
    <t>8 Punti</t>
  </si>
  <si>
    <t>9 Punti</t>
  </si>
  <si>
    <t>10 Punti</t>
  </si>
  <si>
    <t>Indovinati</t>
  </si>
  <si>
    <t>vinto</t>
  </si>
  <si>
    <t>Totale</t>
  </si>
  <si>
    <t>Speso</t>
  </si>
  <si>
    <t>Riassunto di tutte le simulazioni fatte con giocate da 1 Euro</t>
  </si>
  <si>
    <t>Vinto</t>
  </si>
  <si>
    <t>Euro</t>
  </si>
  <si>
    <t>Percentuale</t>
  </si>
  <si>
    <t>%</t>
  </si>
  <si>
    <t>Presi</t>
  </si>
  <si>
    <t>Sbagliati</t>
  </si>
  <si>
    <t>Perdite</t>
  </si>
  <si>
    <t>Come si puo' vedere senza l'aiuto del 10 le vincite sono sul 51% della spesa delle giocate</t>
  </si>
  <si>
    <t>Segue un riassunto con altre estrazioni: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</si>
</sst>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  <numFmt numFmtId="165" formatCode="0.000000"/>
    <numFmt numFmtId="166" formatCode="0.0000000"/>
    <numFmt numFmtId="167" formatCode="0.0000"/>
    <numFmt numFmtId="168" formatCode="0.000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8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16" xfId="0" applyFont="1" applyBorder="1" applyAlignment="1">
      <alignment/>
    </xf>
    <xf numFmtId="3" fontId="1" fillId="0" borderId="7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/>
    </xf>
    <xf numFmtId="3" fontId="1" fillId="0" borderId="12" xfId="0" applyNumberFormat="1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3" fontId="1" fillId="0" borderId="7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0" fillId="0" borderId="6" xfId="0" applyBorder="1" applyAlignment="1">
      <alignment/>
    </xf>
    <xf numFmtId="0" fontId="2" fillId="0" borderId="4" xfId="0" applyFont="1" applyBorder="1" applyAlignment="1">
      <alignment horizontal="left" vertical="center"/>
    </xf>
    <xf numFmtId="3" fontId="0" fillId="0" borderId="0" xfId="0" applyNumberFormat="1" applyAlignment="1">
      <alignment/>
    </xf>
    <xf numFmtId="3" fontId="1" fillId="0" borderId="6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/>
    </xf>
    <xf numFmtId="3" fontId="1" fillId="0" borderId="15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left"/>
    </xf>
    <xf numFmtId="168" fontId="0" fillId="0" borderId="0" xfId="0" applyNumberFormat="1" applyAlignment="1">
      <alignment horizontal="left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5" xfId="0" applyNumberFormat="1" applyBorder="1" applyAlignment="1">
      <alignment/>
    </xf>
    <xf numFmtId="3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3" xfId="0" applyNumberFormat="1" applyFill="1" applyBorder="1" applyAlignment="1">
      <alignment/>
    </xf>
    <xf numFmtId="0" fontId="1" fillId="0" borderId="4" xfId="0" applyFont="1" applyBorder="1" applyAlignment="1">
      <alignment horizontal="left"/>
    </xf>
    <xf numFmtId="3" fontId="1" fillId="0" borderId="16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2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77"/>
  <sheetViews>
    <sheetView tabSelected="1" workbookViewId="0" topLeftCell="A43">
      <selection activeCell="H61" sqref="H61"/>
    </sheetView>
  </sheetViews>
  <sheetFormatPr defaultColWidth="9.140625" defaultRowHeight="12.75"/>
  <cols>
    <col min="1" max="1" width="11.7109375" style="29" customWidth="1"/>
    <col min="2" max="2" width="11.57421875" style="0" customWidth="1"/>
    <col min="3" max="3" width="10.00390625" style="0" customWidth="1"/>
    <col min="4" max="4" width="11.57421875" style="0" bestFit="1" customWidth="1"/>
    <col min="5" max="5" width="10.421875" style="0" customWidth="1"/>
    <col min="6" max="6" width="10.57421875" style="0" customWidth="1"/>
    <col min="8" max="8" width="10.140625" style="0" bestFit="1" customWidth="1"/>
    <col min="9" max="9" width="10.7109375" style="0" customWidth="1"/>
    <col min="11" max="11" width="10.00390625" style="0" customWidth="1"/>
    <col min="12" max="12" width="10.28125" style="0" customWidth="1"/>
    <col min="13" max="13" width="10.140625" style="0" customWidth="1"/>
    <col min="14" max="14" width="10.00390625" style="0" customWidth="1"/>
    <col min="15" max="15" width="10.57421875" style="0" customWidth="1"/>
    <col min="16" max="17" width="7.00390625" style="0" bestFit="1" customWidth="1"/>
    <col min="18" max="18" width="7.28125" style="0" customWidth="1"/>
    <col min="19" max="21" width="7.00390625" style="0" bestFit="1" customWidth="1"/>
    <col min="22" max="22" width="7.8515625" style="0" customWidth="1"/>
    <col min="23" max="73" width="7.00390625" style="0" bestFit="1" customWidth="1"/>
    <col min="74" max="74" width="6.8515625" style="0" customWidth="1"/>
    <col min="75" max="98" width="7.00390625" style="0" bestFit="1" customWidth="1"/>
    <col min="99" max="99" width="7.00390625" style="0" customWidth="1"/>
    <col min="100" max="101" width="7.00390625" style="0" bestFit="1" customWidth="1"/>
  </cols>
  <sheetData>
    <row r="1" spans="1:101" s="4" customFormat="1" ht="13.5" thickBot="1">
      <c r="A1" s="28"/>
      <c r="B1" s="7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8">
        <v>9</v>
      </c>
      <c r="K1" s="8">
        <v>10</v>
      </c>
      <c r="L1" s="8">
        <v>11</v>
      </c>
      <c r="M1" s="8">
        <v>12</v>
      </c>
      <c r="N1" s="8">
        <v>13</v>
      </c>
      <c r="O1" s="8">
        <v>14</v>
      </c>
      <c r="P1" s="8">
        <v>15</v>
      </c>
      <c r="Q1" s="8">
        <v>16</v>
      </c>
      <c r="R1" s="8">
        <v>17</v>
      </c>
      <c r="S1" s="8">
        <v>18</v>
      </c>
      <c r="T1" s="8">
        <v>19</v>
      </c>
      <c r="U1" s="8">
        <v>20</v>
      </c>
      <c r="V1" s="8">
        <v>21</v>
      </c>
      <c r="W1" s="8">
        <v>22</v>
      </c>
      <c r="X1" s="8">
        <v>23</v>
      </c>
      <c r="Y1" s="8">
        <v>24</v>
      </c>
      <c r="Z1" s="8">
        <v>25</v>
      </c>
      <c r="AA1" s="8">
        <v>26</v>
      </c>
      <c r="AB1" s="8">
        <v>27</v>
      </c>
      <c r="AC1" s="8">
        <v>28</v>
      </c>
      <c r="AD1" s="8">
        <v>29</v>
      </c>
      <c r="AE1" s="8">
        <v>30</v>
      </c>
      <c r="AF1" s="8">
        <v>31</v>
      </c>
      <c r="AG1" s="8">
        <v>32</v>
      </c>
      <c r="AH1" s="8">
        <v>33</v>
      </c>
      <c r="AI1" s="8">
        <v>34</v>
      </c>
      <c r="AJ1" s="8">
        <v>35</v>
      </c>
      <c r="AK1" s="8">
        <v>36</v>
      </c>
      <c r="AL1" s="8">
        <v>37</v>
      </c>
      <c r="AM1" s="8">
        <v>38</v>
      </c>
      <c r="AN1" s="8">
        <v>39</v>
      </c>
      <c r="AO1" s="8">
        <v>40</v>
      </c>
      <c r="AP1" s="8">
        <v>41</v>
      </c>
      <c r="AQ1" s="8">
        <v>42</v>
      </c>
      <c r="AR1" s="8">
        <v>43</v>
      </c>
      <c r="AS1" s="8">
        <v>44</v>
      </c>
      <c r="AT1" s="8">
        <v>45</v>
      </c>
      <c r="AU1" s="8">
        <v>46</v>
      </c>
      <c r="AV1" s="8">
        <v>47</v>
      </c>
      <c r="AW1" s="8">
        <v>48</v>
      </c>
      <c r="AX1" s="8">
        <v>49</v>
      </c>
      <c r="AY1" s="8">
        <v>50</v>
      </c>
      <c r="AZ1" s="8">
        <v>51</v>
      </c>
      <c r="BA1" s="8">
        <v>52</v>
      </c>
      <c r="BB1" s="8">
        <v>53</v>
      </c>
      <c r="BC1" s="8">
        <v>54</v>
      </c>
      <c r="BD1" s="8">
        <v>55</v>
      </c>
      <c r="BE1" s="8">
        <v>56</v>
      </c>
      <c r="BF1" s="8">
        <v>57</v>
      </c>
      <c r="BG1" s="8">
        <v>58</v>
      </c>
      <c r="BH1" s="8">
        <v>59</v>
      </c>
      <c r="BI1" s="8">
        <v>60</v>
      </c>
      <c r="BJ1" s="8">
        <v>61</v>
      </c>
      <c r="BK1" s="8">
        <v>62</v>
      </c>
      <c r="BL1" s="8">
        <v>63</v>
      </c>
      <c r="BM1" s="8">
        <v>64</v>
      </c>
      <c r="BN1" s="8">
        <v>65</v>
      </c>
      <c r="BO1" s="8">
        <v>66</v>
      </c>
      <c r="BP1" s="8">
        <v>67</v>
      </c>
      <c r="BQ1" s="8">
        <v>68</v>
      </c>
      <c r="BR1" s="8">
        <v>69</v>
      </c>
      <c r="BS1" s="8">
        <v>70</v>
      </c>
      <c r="BT1" s="8">
        <v>71</v>
      </c>
      <c r="BU1" s="8">
        <v>72</v>
      </c>
      <c r="BV1" s="8">
        <v>73</v>
      </c>
      <c r="BW1" s="8">
        <v>74</v>
      </c>
      <c r="BX1" s="8">
        <v>75</v>
      </c>
      <c r="BY1" s="8">
        <v>76</v>
      </c>
      <c r="BZ1" s="8">
        <v>77</v>
      </c>
      <c r="CA1" s="8">
        <v>78</v>
      </c>
      <c r="CB1" s="8">
        <v>79</v>
      </c>
      <c r="CC1" s="8">
        <v>80</v>
      </c>
      <c r="CD1" s="8">
        <v>81</v>
      </c>
      <c r="CE1" s="8">
        <v>82</v>
      </c>
      <c r="CF1" s="8">
        <v>83</v>
      </c>
      <c r="CG1" s="8">
        <v>84</v>
      </c>
      <c r="CH1" s="8">
        <v>85</v>
      </c>
      <c r="CI1" s="8">
        <v>86</v>
      </c>
      <c r="CJ1" s="8">
        <v>87</v>
      </c>
      <c r="CK1" s="8">
        <v>88</v>
      </c>
      <c r="CL1" s="8">
        <v>89</v>
      </c>
      <c r="CM1" s="8">
        <v>90</v>
      </c>
      <c r="CN1" s="8">
        <v>91</v>
      </c>
      <c r="CO1" s="8">
        <v>92</v>
      </c>
      <c r="CP1" s="8">
        <v>93</v>
      </c>
      <c r="CQ1" s="8">
        <v>94</v>
      </c>
      <c r="CR1" s="8">
        <v>95</v>
      </c>
      <c r="CS1" s="8">
        <v>96</v>
      </c>
      <c r="CT1" s="8">
        <v>97</v>
      </c>
      <c r="CU1" s="8">
        <v>98</v>
      </c>
      <c r="CV1" s="8">
        <v>99</v>
      </c>
      <c r="CW1" s="9">
        <v>100</v>
      </c>
    </row>
    <row r="2" spans="2:101" ht="13.5" thickBot="1">
      <c r="B2" s="10">
        <v>1</v>
      </c>
      <c r="C2" s="11">
        <v>2</v>
      </c>
      <c r="D2" s="11">
        <v>3</v>
      </c>
      <c r="E2" s="11">
        <v>4</v>
      </c>
      <c r="F2" s="11">
        <v>5</v>
      </c>
      <c r="G2" s="11">
        <v>6</v>
      </c>
      <c r="H2" s="11">
        <v>7</v>
      </c>
      <c r="I2" s="11">
        <v>8</v>
      </c>
      <c r="J2" s="11">
        <v>9</v>
      </c>
      <c r="K2" s="12">
        <v>10</v>
      </c>
      <c r="L2" s="10">
        <v>1</v>
      </c>
      <c r="M2" s="11">
        <v>2</v>
      </c>
      <c r="N2" s="11">
        <v>3</v>
      </c>
      <c r="O2" s="11">
        <v>4</v>
      </c>
      <c r="P2" s="11">
        <v>5</v>
      </c>
      <c r="Q2" s="11">
        <v>6</v>
      </c>
      <c r="R2" s="11">
        <v>7</v>
      </c>
      <c r="S2" s="11">
        <v>8</v>
      </c>
      <c r="T2" s="11">
        <v>9</v>
      </c>
      <c r="U2" s="12">
        <v>10</v>
      </c>
      <c r="V2" s="10">
        <v>1</v>
      </c>
      <c r="W2" s="11">
        <v>2</v>
      </c>
      <c r="X2" s="11">
        <v>3</v>
      </c>
      <c r="Y2" s="11">
        <v>4</v>
      </c>
      <c r="Z2" s="11">
        <v>5</v>
      </c>
      <c r="AA2" s="11">
        <v>6</v>
      </c>
      <c r="AB2" s="11">
        <v>7</v>
      </c>
      <c r="AC2" s="11">
        <v>8</v>
      </c>
      <c r="AD2" s="11">
        <v>9</v>
      </c>
      <c r="AE2" s="12">
        <v>10</v>
      </c>
      <c r="AF2" s="10">
        <v>1</v>
      </c>
      <c r="AG2" s="11">
        <v>2</v>
      </c>
      <c r="AH2" s="11">
        <v>3</v>
      </c>
      <c r="AI2" s="11">
        <v>4</v>
      </c>
      <c r="AJ2" s="11">
        <v>5</v>
      </c>
      <c r="AK2" s="11">
        <v>6</v>
      </c>
      <c r="AL2" s="11">
        <v>7</v>
      </c>
      <c r="AM2" s="11">
        <v>8</v>
      </c>
      <c r="AN2" s="11">
        <v>9</v>
      </c>
      <c r="AO2" s="12">
        <v>10</v>
      </c>
      <c r="AP2" s="10">
        <v>1</v>
      </c>
      <c r="AQ2" s="11">
        <v>2</v>
      </c>
      <c r="AR2" s="11">
        <v>3</v>
      </c>
      <c r="AS2" s="11">
        <v>4</v>
      </c>
      <c r="AT2" s="11">
        <v>5</v>
      </c>
      <c r="AU2" s="11">
        <v>6</v>
      </c>
      <c r="AV2" s="11">
        <v>7</v>
      </c>
      <c r="AW2" s="11">
        <v>8</v>
      </c>
      <c r="AX2" s="11">
        <v>9</v>
      </c>
      <c r="AY2" s="12">
        <v>10</v>
      </c>
      <c r="AZ2" s="10">
        <v>1</v>
      </c>
      <c r="BA2" s="11">
        <v>2</v>
      </c>
      <c r="BB2" s="11">
        <v>3</v>
      </c>
      <c r="BC2" s="11">
        <v>4</v>
      </c>
      <c r="BD2" s="11">
        <v>5</v>
      </c>
      <c r="BE2" s="11">
        <v>6</v>
      </c>
      <c r="BF2" s="11">
        <v>7</v>
      </c>
      <c r="BG2" s="11">
        <v>8</v>
      </c>
      <c r="BH2" s="11">
        <v>9</v>
      </c>
      <c r="BI2" s="12">
        <v>10</v>
      </c>
      <c r="BJ2" s="10">
        <v>1</v>
      </c>
      <c r="BK2" s="11">
        <v>2</v>
      </c>
      <c r="BL2" s="11">
        <v>3</v>
      </c>
      <c r="BM2" s="11">
        <v>4</v>
      </c>
      <c r="BN2" s="11">
        <v>5</v>
      </c>
      <c r="BO2" s="11">
        <v>6</v>
      </c>
      <c r="BP2" s="11">
        <v>7</v>
      </c>
      <c r="BQ2" s="11">
        <v>8</v>
      </c>
      <c r="BR2" s="11">
        <v>9</v>
      </c>
      <c r="BS2" s="12">
        <v>10</v>
      </c>
      <c r="BT2" s="10">
        <v>1</v>
      </c>
      <c r="BU2" s="11">
        <v>2</v>
      </c>
      <c r="BV2" s="11">
        <v>3</v>
      </c>
      <c r="BW2" s="11">
        <v>4</v>
      </c>
      <c r="BX2" s="11">
        <v>5</v>
      </c>
      <c r="BY2" s="11">
        <v>6</v>
      </c>
      <c r="BZ2" s="11">
        <v>7</v>
      </c>
      <c r="CA2" s="11">
        <v>8</v>
      </c>
      <c r="CB2" s="11">
        <v>9</v>
      </c>
      <c r="CC2" s="12">
        <v>10</v>
      </c>
      <c r="CD2" s="10">
        <v>1</v>
      </c>
      <c r="CE2" s="11">
        <v>2</v>
      </c>
      <c r="CF2" s="11">
        <v>3</v>
      </c>
      <c r="CG2" s="11">
        <v>4</v>
      </c>
      <c r="CH2" s="11">
        <v>5</v>
      </c>
      <c r="CI2" s="11">
        <v>6</v>
      </c>
      <c r="CJ2" s="11">
        <v>7</v>
      </c>
      <c r="CK2" s="11">
        <v>8</v>
      </c>
      <c r="CL2" s="11">
        <v>9</v>
      </c>
      <c r="CM2" s="12">
        <v>10</v>
      </c>
      <c r="CN2" s="10">
        <v>1</v>
      </c>
      <c r="CO2" s="11">
        <v>2</v>
      </c>
      <c r="CP2" s="11">
        <v>3</v>
      </c>
      <c r="CQ2" s="11">
        <v>4</v>
      </c>
      <c r="CR2" s="11">
        <v>5</v>
      </c>
      <c r="CS2" s="11">
        <v>6</v>
      </c>
      <c r="CT2" s="11">
        <v>7</v>
      </c>
      <c r="CU2" s="11">
        <v>8</v>
      </c>
      <c r="CV2" s="11">
        <v>9</v>
      </c>
      <c r="CW2" s="12">
        <v>10</v>
      </c>
    </row>
    <row r="3" spans="1:101" ht="12.75">
      <c r="A3" s="30">
        <v>0</v>
      </c>
      <c r="B3" s="16">
        <v>6979</v>
      </c>
      <c r="C3" s="1">
        <v>7133</v>
      </c>
      <c r="D3" s="1">
        <v>7120</v>
      </c>
      <c r="E3" s="1">
        <v>6965</v>
      </c>
      <c r="F3" s="1">
        <v>6952</v>
      </c>
      <c r="G3" s="1">
        <v>6883</v>
      </c>
      <c r="H3" s="1">
        <v>6979</v>
      </c>
      <c r="I3" s="1">
        <v>6830</v>
      </c>
      <c r="J3" s="1">
        <v>6967</v>
      </c>
      <c r="K3" s="17">
        <v>6974</v>
      </c>
      <c r="L3" s="22">
        <v>6970</v>
      </c>
      <c r="M3" s="2">
        <v>6809</v>
      </c>
      <c r="N3" s="2">
        <v>7020</v>
      </c>
      <c r="O3" s="2">
        <v>6995</v>
      </c>
      <c r="P3" s="2">
        <v>6960</v>
      </c>
      <c r="Q3" s="2">
        <v>6976</v>
      </c>
      <c r="R3" s="2">
        <v>6831</v>
      </c>
      <c r="S3" s="2">
        <v>6983</v>
      </c>
      <c r="T3" s="2">
        <v>7046</v>
      </c>
      <c r="U3" s="23">
        <v>7017</v>
      </c>
      <c r="V3" s="22">
        <v>6997</v>
      </c>
      <c r="W3" s="2">
        <v>7005</v>
      </c>
      <c r="X3" s="2">
        <v>6978</v>
      </c>
      <c r="Y3" s="2">
        <v>6937</v>
      </c>
      <c r="Z3" s="2">
        <v>6871</v>
      </c>
      <c r="AA3" s="2">
        <v>7020</v>
      </c>
      <c r="AB3" s="2">
        <v>6898</v>
      </c>
      <c r="AC3" s="2">
        <v>6905</v>
      </c>
      <c r="AD3" s="2">
        <v>7105</v>
      </c>
      <c r="AE3" s="23">
        <v>7013</v>
      </c>
      <c r="AF3" s="22">
        <v>6985</v>
      </c>
      <c r="AG3" s="2">
        <v>6892</v>
      </c>
      <c r="AH3" s="2">
        <v>7025</v>
      </c>
      <c r="AI3" s="2">
        <v>7124</v>
      </c>
      <c r="AJ3" s="2">
        <v>6984</v>
      </c>
      <c r="AK3" s="2">
        <v>6972</v>
      </c>
      <c r="AL3" s="2">
        <v>7134</v>
      </c>
      <c r="AM3" s="2">
        <v>6895</v>
      </c>
      <c r="AN3" s="2">
        <v>6864</v>
      </c>
      <c r="AO3" s="23">
        <v>6992</v>
      </c>
      <c r="AP3" s="22">
        <v>6947</v>
      </c>
      <c r="AQ3" s="2">
        <v>6795</v>
      </c>
      <c r="AR3" s="2">
        <v>7001</v>
      </c>
      <c r="AS3" s="2">
        <v>6807</v>
      </c>
      <c r="AT3" s="2">
        <v>6881</v>
      </c>
      <c r="AU3" s="2">
        <v>6838</v>
      </c>
      <c r="AV3" s="2">
        <v>6827</v>
      </c>
      <c r="AW3" s="2">
        <v>6935</v>
      </c>
      <c r="AX3" s="2">
        <v>6861</v>
      </c>
      <c r="AY3" s="23">
        <v>6886</v>
      </c>
      <c r="AZ3" s="22">
        <v>6987</v>
      </c>
      <c r="BA3" s="2">
        <v>6841</v>
      </c>
      <c r="BB3" s="2">
        <v>6975</v>
      </c>
      <c r="BC3" s="2">
        <v>6943</v>
      </c>
      <c r="BD3" s="2">
        <v>6896</v>
      </c>
      <c r="BE3" s="2">
        <v>6741</v>
      </c>
      <c r="BF3" s="2">
        <v>6924</v>
      </c>
      <c r="BG3" s="2">
        <v>6863</v>
      </c>
      <c r="BH3" s="2">
        <v>6976</v>
      </c>
      <c r="BI3" s="23">
        <v>6911</v>
      </c>
      <c r="BJ3" s="22">
        <v>6824</v>
      </c>
      <c r="BK3" s="2">
        <v>6953</v>
      </c>
      <c r="BL3" s="2">
        <v>6981</v>
      </c>
      <c r="BM3" s="2">
        <v>6874</v>
      </c>
      <c r="BN3" s="2">
        <v>7020</v>
      </c>
      <c r="BO3" s="2">
        <v>6971</v>
      </c>
      <c r="BP3" s="2">
        <v>6998</v>
      </c>
      <c r="BQ3" s="2">
        <v>6907</v>
      </c>
      <c r="BR3" s="2">
        <v>6893</v>
      </c>
      <c r="BS3" s="23">
        <v>7054</v>
      </c>
      <c r="BT3" s="22">
        <v>6847</v>
      </c>
      <c r="BU3" s="2">
        <v>7001</v>
      </c>
      <c r="BV3" s="2">
        <v>6831</v>
      </c>
      <c r="BW3" s="2">
        <v>6987</v>
      </c>
      <c r="BX3" s="2">
        <v>6938</v>
      </c>
      <c r="BY3" s="2">
        <v>6986</v>
      </c>
      <c r="BZ3" s="2">
        <v>6995</v>
      </c>
      <c r="CA3" s="2">
        <v>6887</v>
      </c>
      <c r="CB3" s="2">
        <v>6817</v>
      </c>
      <c r="CC3" s="23">
        <v>6894</v>
      </c>
      <c r="CD3" s="22">
        <v>6892</v>
      </c>
      <c r="CE3" s="2">
        <v>7088</v>
      </c>
      <c r="CF3" s="2">
        <v>6866</v>
      </c>
      <c r="CG3" s="2">
        <v>7041</v>
      </c>
      <c r="CH3" s="2">
        <v>6942</v>
      </c>
      <c r="CI3" s="2">
        <v>6833</v>
      </c>
      <c r="CJ3" s="2">
        <v>6847</v>
      </c>
      <c r="CK3" s="2">
        <v>6878</v>
      </c>
      <c r="CL3" s="2">
        <v>6988</v>
      </c>
      <c r="CM3" s="23">
        <v>6915</v>
      </c>
      <c r="CN3" s="16">
        <v>6951</v>
      </c>
      <c r="CO3" s="1">
        <v>6937</v>
      </c>
      <c r="CP3" s="1">
        <v>6917</v>
      </c>
      <c r="CQ3" s="1">
        <v>6831</v>
      </c>
      <c r="CR3" s="1">
        <v>6923</v>
      </c>
      <c r="CS3" s="1">
        <v>6970</v>
      </c>
      <c r="CT3" s="1">
        <v>6780</v>
      </c>
      <c r="CU3" s="1">
        <v>6845</v>
      </c>
      <c r="CV3" s="1">
        <v>6971</v>
      </c>
      <c r="CW3" s="17">
        <v>6882</v>
      </c>
    </row>
    <row r="4" spans="1:101" ht="12.75">
      <c r="A4" s="27">
        <v>1</v>
      </c>
      <c r="B4" s="16">
        <v>22865</v>
      </c>
      <c r="C4" s="1">
        <v>22298</v>
      </c>
      <c r="D4" s="1">
        <v>22443</v>
      </c>
      <c r="E4" s="1">
        <v>23079</v>
      </c>
      <c r="F4" s="1">
        <v>22813</v>
      </c>
      <c r="G4" s="1">
        <v>22597</v>
      </c>
      <c r="H4" s="1">
        <v>22767</v>
      </c>
      <c r="I4" s="1">
        <v>22842</v>
      </c>
      <c r="J4" s="1">
        <v>22793</v>
      </c>
      <c r="K4" s="17">
        <v>22768</v>
      </c>
      <c r="L4" s="22">
        <v>22656</v>
      </c>
      <c r="M4" s="2">
        <v>22763</v>
      </c>
      <c r="N4" s="2">
        <v>22960</v>
      </c>
      <c r="O4" s="2">
        <v>22743</v>
      </c>
      <c r="P4" s="2">
        <v>22806</v>
      </c>
      <c r="Q4" s="2">
        <v>22689</v>
      </c>
      <c r="R4" s="2">
        <v>22665</v>
      </c>
      <c r="S4" s="2">
        <v>22742</v>
      </c>
      <c r="T4" s="2">
        <v>22686</v>
      </c>
      <c r="U4" s="23">
        <v>22816</v>
      </c>
      <c r="V4" s="22">
        <v>22710</v>
      </c>
      <c r="W4" s="2">
        <v>22768</v>
      </c>
      <c r="X4" s="2">
        <v>22752</v>
      </c>
      <c r="Y4" s="2">
        <v>22794</v>
      </c>
      <c r="Z4" s="2">
        <v>23005</v>
      </c>
      <c r="AA4" s="2">
        <v>22734</v>
      </c>
      <c r="AB4" s="2">
        <v>22491</v>
      </c>
      <c r="AC4" s="2">
        <v>22639</v>
      </c>
      <c r="AD4" s="2">
        <v>22590</v>
      </c>
      <c r="AE4" s="23">
        <v>22521</v>
      </c>
      <c r="AF4" s="22">
        <v>22853</v>
      </c>
      <c r="AG4" s="2">
        <v>22623</v>
      </c>
      <c r="AH4" s="2">
        <v>22410</v>
      </c>
      <c r="AI4" s="2">
        <v>22668</v>
      </c>
      <c r="AJ4" s="2">
        <v>22735</v>
      </c>
      <c r="AK4" s="2">
        <v>22677</v>
      </c>
      <c r="AL4" s="2">
        <v>22999</v>
      </c>
      <c r="AM4" s="2">
        <v>22535</v>
      </c>
      <c r="AN4" s="2">
        <v>22785</v>
      </c>
      <c r="AO4" s="23">
        <v>22700</v>
      </c>
      <c r="AP4" s="22">
        <v>22561</v>
      </c>
      <c r="AQ4" s="2">
        <v>22757</v>
      </c>
      <c r="AR4" s="2">
        <v>22778</v>
      </c>
      <c r="AS4" s="2">
        <v>22823</v>
      </c>
      <c r="AT4" s="2">
        <v>22649</v>
      </c>
      <c r="AU4" s="2">
        <v>22889</v>
      </c>
      <c r="AV4" s="2">
        <v>22779</v>
      </c>
      <c r="AW4" s="2">
        <v>22736</v>
      </c>
      <c r="AX4" s="2">
        <v>22770</v>
      </c>
      <c r="AY4" s="23">
        <v>22782</v>
      </c>
      <c r="AZ4" s="22">
        <v>22864</v>
      </c>
      <c r="BA4" s="2">
        <v>22608</v>
      </c>
      <c r="BB4" s="2">
        <v>22858</v>
      </c>
      <c r="BC4" s="2">
        <v>22470</v>
      </c>
      <c r="BD4" s="2">
        <v>22589</v>
      </c>
      <c r="BE4" s="2">
        <v>22743</v>
      </c>
      <c r="BF4" s="2">
        <v>22927</v>
      </c>
      <c r="BG4" s="2">
        <v>22694</v>
      </c>
      <c r="BH4" s="2">
        <v>22513</v>
      </c>
      <c r="BI4" s="23">
        <v>22571</v>
      </c>
      <c r="BJ4" s="22">
        <v>22934</v>
      </c>
      <c r="BK4" s="2">
        <v>22540</v>
      </c>
      <c r="BL4" s="2">
        <v>22634</v>
      </c>
      <c r="BM4" s="2">
        <v>22680</v>
      </c>
      <c r="BN4" s="2">
        <v>22829</v>
      </c>
      <c r="BO4" s="2">
        <v>22863</v>
      </c>
      <c r="BP4" s="2">
        <v>22952</v>
      </c>
      <c r="BQ4" s="2">
        <v>22764</v>
      </c>
      <c r="BR4" s="2">
        <v>23139</v>
      </c>
      <c r="BS4" s="23">
        <v>22832</v>
      </c>
      <c r="BT4" s="22">
        <v>22730</v>
      </c>
      <c r="BU4" s="2">
        <v>22701</v>
      </c>
      <c r="BV4" s="2">
        <v>22972</v>
      </c>
      <c r="BW4" s="2">
        <v>22809</v>
      </c>
      <c r="BX4" s="2">
        <v>22853</v>
      </c>
      <c r="BY4" s="2">
        <v>22431</v>
      </c>
      <c r="BZ4" s="2">
        <v>22649</v>
      </c>
      <c r="CA4" s="2">
        <v>22622</v>
      </c>
      <c r="CB4" s="2">
        <v>22826</v>
      </c>
      <c r="CC4" s="23">
        <v>22839</v>
      </c>
      <c r="CD4" s="22">
        <v>22715</v>
      </c>
      <c r="CE4" s="2">
        <v>22783</v>
      </c>
      <c r="CF4" s="2">
        <v>22700</v>
      </c>
      <c r="CG4" s="2">
        <v>22579</v>
      </c>
      <c r="CH4" s="2">
        <v>22979</v>
      </c>
      <c r="CI4" s="2">
        <v>22851</v>
      </c>
      <c r="CJ4" s="2">
        <v>22722</v>
      </c>
      <c r="CK4" s="2">
        <v>22880</v>
      </c>
      <c r="CL4" s="2">
        <v>22855</v>
      </c>
      <c r="CM4" s="23">
        <v>22779</v>
      </c>
      <c r="CN4" s="16">
        <v>22791</v>
      </c>
      <c r="CO4" s="2">
        <v>22816</v>
      </c>
      <c r="CP4" s="2">
        <v>22818</v>
      </c>
      <c r="CQ4" s="2">
        <v>22717</v>
      </c>
      <c r="CR4" s="2">
        <v>22955</v>
      </c>
      <c r="CS4" s="2">
        <v>22743</v>
      </c>
      <c r="CT4" s="2">
        <v>22660</v>
      </c>
      <c r="CU4" s="2">
        <v>22710</v>
      </c>
      <c r="CV4" s="2">
        <v>22765</v>
      </c>
      <c r="CW4" s="17">
        <v>22678</v>
      </c>
    </row>
    <row r="5" spans="1:101" ht="12.75">
      <c r="A5" s="27">
        <v>2</v>
      </c>
      <c r="B5" s="16">
        <v>31312</v>
      </c>
      <c r="C5" s="1">
        <v>31318</v>
      </c>
      <c r="D5" s="1">
        <v>31304</v>
      </c>
      <c r="E5" s="1">
        <v>31369</v>
      </c>
      <c r="F5" s="1">
        <v>31335</v>
      </c>
      <c r="G5" s="1">
        <v>31404</v>
      </c>
      <c r="H5" s="1">
        <v>31268</v>
      </c>
      <c r="I5" s="1">
        <v>31267</v>
      </c>
      <c r="J5" s="1">
        <v>31357</v>
      </c>
      <c r="K5" s="17">
        <v>31167</v>
      </c>
      <c r="L5" s="22">
        <v>31347</v>
      </c>
      <c r="M5" s="2">
        <v>31342</v>
      </c>
      <c r="N5" s="2">
        <v>31207</v>
      </c>
      <c r="O5" s="2">
        <v>31266</v>
      </c>
      <c r="P5" s="2">
        <v>31216</v>
      </c>
      <c r="Q5" s="2">
        <v>31561</v>
      </c>
      <c r="R5" s="2">
        <v>31386</v>
      </c>
      <c r="S5" s="2">
        <v>31239</v>
      </c>
      <c r="T5" s="2">
        <v>31515</v>
      </c>
      <c r="U5" s="23">
        <v>31290</v>
      </c>
      <c r="V5" s="22">
        <v>31500</v>
      </c>
      <c r="W5" s="2">
        <v>31376</v>
      </c>
      <c r="X5" s="2">
        <v>31364</v>
      </c>
      <c r="Y5" s="2">
        <v>31362</v>
      </c>
      <c r="Z5" s="2">
        <v>31292</v>
      </c>
      <c r="AA5" s="2">
        <v>31574</v>
      </c>
      <c r="AB5" s="2">
        <v>31368</v>
      </c>
      <c r="AC5" s="2">
        <v>31515</v>
      </c>
      <c r="AD5" s="2">
        <v>31358</v>
      </c>
      <c r="AE5" s="23">
        <v>31470</v>
      </c>
      <c r="AF5" s="22">
        <v>31058</v>
      </c>
      <c r="AG5" s="2">
        <v>31658</v>
      </c>
      <c r="AH5" s="2">
        <v>31613</v>
      </c>
      <c r="AI5" s="2">
        <v>31294</v>
      </c>
      <c r="AJ5" s="2">
        <v>31421</v>
      </c>
      <c r="AK5" s="2">
        <v>31472</v>
      </c>
      <c r="AL5" s="2">
        <v>31159</v>
      </c>
      <c r="AM5" s="2">
        <v>31442</v>
      </c>
      <c r="AN5" s="2">
        <v>31242</v>
      </c>
      <c r="AO5" s="23">
        <v>31407</v>
      </c>
      <c r="AP5" s="22">
        <v>31432</v>
      </c>
      <c r="AQ5" s="2">
        <v>31444</v>
      </c>
      <c r="AR5" s="2">
        <v>31294</v>
      </c>
      <c r="AS5" s="2">
        <v>31645</v>
      </c>
      <c r="AT5" s="2">
        <v>31446</v>
      </c>
      <c r="AU5" s="2">
        <v>31157</v>
      </c>
      <c r="AV5" s="2">
        <v>31456</v>
      </c>
      <c r="AW5" s="2">
        <v>31517</v>
      </c>
      <c r="AX5" s="2">
        <v>31574</v>
      </c>
      <c r="AY5" s="23">
        <v>31234</v>
      </c>
      <c r="AZ5" s="22">
        <v>31141</v>
      </c>
      <c r="BA5" s="2">
        <v>31524</v>
      </c>
      <c r="BB5" s="2">
        <v>31219</v>
      </c>
      <c r="BC5" s="2">
        <v>31750</v>
      </c>
      <c r="BD5" s="2">
        <v>31401</v>
      </c>
      <c r="BE5" s="2">
        <v>31513</v>
      </c>
      <c r="BF5" s="2">
        <v>31195</v>
      </c>
      <c r="BG5" s="2">
        <v>31270</v>
      </c>
      <c r="BH5" s="2">
        <v>31200</v>
      </c>
      <c r="BI5" s="23">
        <v>31543</v>
      </c>
      <c r="BJ5" s="22">
        <v>31179</v>
      </c>
      <c r="BK5" s="2">
        <v>31451</v>
      </c>
      <c r="BL5" s="2">
        <v>31426</v>
      </c>
      <c r="BM5" s="2">
        <v>31467</v>
      </c>
      <c r="BN5" s="2">
        <v>31227</v>
      </c>
      <c r="BO5" s="2">
        <v>31088</v>
      </c>
      <c r="BP5" s="2">
        <v>31339</v>
      </c>
      <c r="BQ5" s="2">
        <v>31343</v>
      </c>
      <c r="BR5" s="2">
        <v>31282</v>
      </c>
      <c r="BS5" s="23">
        <v>31083</v>
      </c>
      <c r="BT5" s="22">
        <v>31279</v>
      </c>
      <c r="BU5" s="2">
        <v>31482</v>
      </c>
      <c r="BV5" s="2">
        <v>31257</v>
      </c>
      <c r="BW5" s="2">
        <v>31421</v>
      </c>
      <c r="BX5" s="2">
        <v>31432</v>
      </c>
      <c r="BY5" s="2">
        <v>31625</v>
      </c>
      <c r="BZ5" s="2">
        <v>31469</v>
      </c>
      <c r="CA5" s="2">
        <v>31363</v>
      </c>
      <c r="CB5" s="2">
        <v>31311</v>
      </c>
      <c r="CC5" s="23">
        <v>31484</v>
      </c>
      <c r="CD5" s="22">
        <v>31497</v>
      </c>
      <c r="CE5" s="2">
        <v>31370</v>
      </c>
      <c r="CF5" s="2">
        <v>31457</v>
      </c>
      <c r="CG5" s="2">
        <v>31444</v>
      </c>
      <c r="CH5" s="2">
        <v>31207</v>
      </c>
      <c r="CI5" s="2">
        <v>31279</v>
      </c>
      <c r="CJ5" s="2">
        <v>31076</v>
      </c>
      <c r="CK5" s="2">
        <v>31375</v>
      </c>
      <c r="CL5" s="2">
        <v>31349</v>
      </c>
      <c r="CM5" s="23">
        <v>31353</v>
      </c>
      <c r="CN5" s="16">
        <v>31461</v>
      </c>
      <c r="CO5" s="2">
        <v>31456</v>
      </c>
      <c r="CP5" s="2">
        <v>31333</v>
      </c>
      <c r="CQ5" s="2">
        <v>31367</v>
      </c>
      <c r="CR5" s="2">
        <v>31126</v>
      </c>
      <c r="CS5" s="2">
        <v>31259</v>
      </c>
      <c r="CT5" s="2">
        <v>31332</v>
      </c>
      <c r="CU5" s="2">
        <v>31496</v>
      </c>
      <c r="CV5" s="2">
        <v>31324</v>
      </c>
      <c r="CW5" s="17">
        <v>31737</v>
      </c>
    </row>
    <row r="6" spans="1:101" ht="12.75">
      <c r="A6" s="27">
        <v>3</v>
      </c>
      <c r="B6" s="16">
        <v>23835</v>
      </c>
      <c r="C6" s="1">
        <v>24158</v>
      </c>
      <c r="D6" s="1">
        <v>24118</v>
      </c>
      <c r="E6" s="1">
        <v>23628</v>
      </c>
      <c r="F6" s="1">
        <v>23919</v>
      </c>
      <c r="G6" s="1">
        <v>23904</v>
      </c>
      <c r="H6" s="1">
        <v>23900</v>
      </c>
      <c r="I6" s="1">
        <v>23998</v>
      </c>
      <c r="J6" s="1">
        <v>23732</v>
      </c>
      <c r="K6" s="17">
        <v>23731</v>
      </c>
      <c r="L6" s="22">
        <v>23945</v>
      </c>
      <c r="M6" s="2">
        <v>23902</v>
      </c>
      <c r="N6" s="2">
        <v>23756</v>
      </c>
      <c r="O6" s="2">
        <v>23785</v>
      </c>
      <c r="P6" s="2">
        <v>23879</v>
      </c>
      <c r="Q6" s="2">
        <v>23650</v>
      </c>
      <c r="R6" s="2">
        <v>24114</v>
      </c>
      <c r="S6" s="2">
        <v>23822</v>
      </c>
      <c r="T6" s="2">
        <v>23700</v>
      </c>
      <c r="U6" s="23">
        <v>23735</v>
      </c>
      <c r="V6" s="22">
        <v>23830</v>
      </c>
      <c r="W6" s="2">
        <v>23760</v>
      </c>
      <c r="X6" s="2">
        <v>23846</v>
      </c>
      <c r="Y6" s="2">
        <v>23805</v>
      </c>
      <c r="Z6" s="2">
        <v>23777</v>
      </c>
      <c r="AA6" s="2">
        <v>23658</v>
      </c>
      <c r="AB6" s="2">
        <v>24154</v>
      </c>
      <c r="AC6" s="2">
        <v>24039</v>
      </c>
      <c r="AD6" s="2">
        <v>23833</v>
      </c>
      <c r="AE6" s="23">
        <v>24066</v>
      </c>
      <c r="AF6" s="22">
        <v>24160</v>
      </c>
      <c r="AG6" s="2">
        <v>23689</v>
      </c>
      <c r="AH6" s="2">
        <v>23908</v>
      </c>
      <c r="AI6" s="2">
        <v>23829</v>
      </c>
      <c r="AJ6" s="2">
        <v>24027</v>
      </c>
      <c r="AK6" s="2">
        <v>23684</v>
      </c>
      <c r="AL6" s="2">
        <v>23786</v>
      </c>
      <c r="AM6" s="2">
        <v>24010</v>
      </c>
      <c r="AN6" s="2">
        <v>23999</v>
      </c>
      <c r="AO6" s="23">
        <v>23777</v>
      </c>
      <c r="AP6" s="22">
        <v>23941</v>
      </c>
      <c r="AQ6" s="2">
        <v>23914</v>
      </c>
      <c r="AR6" s="2">
        <v>23931</v>
      </c>
      <c r="AS6" s="2">
        <v>23718</v>
      </c>
      <c r="AT6" s="2">
        <v>24035</v>
      </c>
      <c r="AU6" s="2">
        <v>23958</v>
      </c>
      <c r="AV6" s="2">
        <v>23838</v>
      </c>
      <c r="AW6" s="2">
        <v>23683</v>
      </c>
      <c r="AX6" s="2">
        <v>23647</v>
      </c>
      <c r="AY6" s="23">
        <v>23981</v>
      </c>
      <c r="AZ6" s="22">
        <v>23828</v>
      </c>
      <c r="BA6" s="2">
        <v>23847</v>
      </c>
      <c r="BB6" s="2">
        <v>23787</v>
      </c>
      <c r="BC6" s="2">
        <v>23701</v>
      </c>
      <c r="BD6" s="2">
        <v>24059</v>
      </c>
      <c r="BE6" s="2">
        <v>23920</v>
      </c>
      <c r="BF6" s="2">
        <v>23925</v>
      </c>
      <c r="BG6" s="2">
        <v>24214</v>
      </c>
      <c r="BH6" s="2">
        <v>24099</v>
      </c>
      <c r="BI6" s="23">
        <v>23999</v>
      </c>
      <c r="BJ6" s="22">
        <v>23882</v>
      </c>
      <c r="BK6" s="2">
        <v>23939</v>
      </c>
      <c r="BL6" s="2">
        <v>23993</v>
      </c>
      <c r="BM6" s="2">
        <v>23774</v>
      </c>
      <c r="BN6" s="2">
        <v>23940</v>
      </c>
      <c r="BO6" s="2">
        <v>24029</v>
      </c>
      <c r="BP6" s="2">
        <v>23787</v>
      </c>
      <c r="BQ6" s="2">
        <v>23988</v>
      </c>
      <c r="BR6" s="2">
        <v>23732</v>
      </c>
      <c r="BS6" s="23">
        <v>23786</v>
      </c>
      <c r="BT6" s="22">
        <v>23940</v>
      </c>
      <c r="BU6" s="2">
        <v>23747</v>
      </c>
      <c r="BV6" s="2">
        <v>23942</v>
      </c>
      <c r="BW6" s="2">
        <v>23842</v>
      </c>
      <c r="BX6" s="2">
        <v>23932</v>
      </c>
      <c r="BY6" s="2">
        <v>23831</v>
      </c>
      <c r="BZ6" s="2">
        <v>23870</v>
      </c>
      <c r="CA6" s="2">
        <v>23896</v>
      </c>
      <c r="CB6" s="2">
        <v>24057</v>
      </c>
      <c r="CC6" s="23">
        <v>23768</v>
      </c>
      <c r="CD6" s="22">
        <v>23869</v>
      </c>
      <c r="CE6" s="2">
        <v>23679</v>
      </c>
      <c r="CF6" s="2">
        <v>23862</v>
      </c>
      <c r="CG6" s="2">
        <v>23656</v>
      </c>
      <c r="CH6" s="2">
        <v>23903</v>
      </c>
      <c r="CI6" s="2">
        <v>23831</v>
      </c>
      <c r="CJ6" s="2">
        <v>24183</v>
      </c>
      <c r="CK6" s="2">
        <v>23742</v>
      </c>
      <c r="CL6" s="2">
        <v>23695</v>
      </c>
      <c r="CM6" s="23">
        <v>23985</v>
      </c>
      <c r="CN6" s="16">
        <v>23768</v>
      </c>
      <c r="CO6" s="2">
        <v>23802</v>
      </c>
      <c r="CP6" s="2">
        <v>23743</v>
      </c>
      <c r="CQ6" s="2">
        <v>23957</v>
      </c>
      <c r="CR6" s="2">
        <v>23838</v>
      </c>
      <c r="CS6" s="2">
        <v>23851</v>
      </c>
      <c r="CT6" s="2">
        <v>23996</v>
      </c>
      <c r="CU6" s="2">
        <v>23823</v>
      </c>
      <c r="CV6" s="2">
        <v>23928</v>
      </c>
      <c r="CW6" s="17">
        <v>23841</v>
      </c>
    </row>
    <row r="7" spans="1:101" ht="12.75">
      <c r="A7" s="27">
        <v>4</v>
      </c>
      <c r="B7" s="16">
        <v>11051</v>
      </c>
      <c r="C7" s="1">
        <v>11058</v>
      </c>
      <c r="D7" s="1">
        <v>11038</v>
      </c>
      <c r="E7" s="1">
        <v>10960</v>
      </c>
      <c r="F7" s="1">
        <v>11073</v>
      </c>
      <c r="G7" s="1">
        <v>11136</v>
      </c>
      <c r="H7" s="1">
        <v>11138</v>
      </c>
      <c r="I7" s="1">
        <v>11124</v>
      </c>
      <c r="J7" s="1">
        <v>11145</v>
      </c>
      <c r="K7" s="17">
        <v>11312</v>
      </c>
      <c r="L7" s="22">
        <v>11140</v>
      </c>
      <c r="M7" s="2">
        <v>11119</v>
      </c>
      <c r="N7" s="2">
        <v>11043</v>
      </c>
      <c r="O7" s="2">
        <v>11088</v>
      </c>
      <c r="P7" s="2">
        <v>11105</v>
      </c>
      <c r="Q7" s="2">
        <v>11137</v>
      </c>
      <c r="R7" s="2">
        <v>11057</v>
      </c>
      <c r="S7" s="2">
        <v>11255</v>
      </c>
      <c r="T7" s="2">
        <v>11160</v>
      </c>
      <c r="U7" s="23">
        <v>11152</v>
      </c>
      <c r="V7" s="22">
        <v>11038</v>
      </c>
      <c r="W7" s="2">
        <v>11071</v>
      </c>
      <c r="X7" s="2">
        <v>11126</v>
      </c>
      <c r="Y7" s="2">
        <v>11048</v>
      </c>
      <c r="Z7" s="2">
        <v>11060</v>
      </c>
      <c r="AA7" s="2">
        <v>10965</v>
      </c>
      <c r="AB7" s="2">
        <v>11078</v>
      </c>
      <c r="AC7" s="2">
        <v>11008</v>
      </c>
      <c r="AD7" s="2">
        <v>11156</v>
      </c>
      <c r="AE7" s="23">
        <v>10997</v>
      </c>
      <c r="AF7" s="22">
        <v>10821</v>
      </c>
      <c r="AG7" s="2">
        <v>11138</v>
      </c>
      <c r="AH7" s="2">
        <v>11152</v>
      </c>
      <c r="AI7" s="2">
        <v>11113</v>
      </c>
      <c r="AJ7" s="2">
        <v>11014</v>
      </c>
      <c r="AK7" s="2">
        <v>11209</v>
      </c>
      <c r="AL7" s="2">
        <v>11117</v>
      </c>
      <c r="AM7" s="2">
        <v>11114</v>
      </c>
      <c r="AN7" s="2">
        <v>11132</v>
      </c>
      <c r="AO7" s="23">
        <v>11102</v>
      </c>
      <c r="AP7" s="22">
        <v>11152</v>
      </c>
      <c r="AQ7" s="2">
        <v>11180</v>
      </c>
      <c r="AR7" s="2">
        <v>11026</v>
      </c>
      <c r="AS7" s="2">
        <v>11034</v>
      </c>
      <c r="AT7" s="2">
        <v>11032</v>
      </c>
      <c r="AU7" s="2">
        <v>11160</v>
      </c>
      <c r="AV7" s="2">
        <v>11097</v>
      </c>
      <c r="AW7" s="2">
        <v>11193</v>
      </c>
      <c r="AX7" s="2">
        <v>11175</v>
      </c>
      <c r="AY7" s="23">
        <v>11123</v>
      </c>
      <c r="AZ7" s="22">
        <v>11119</v>
      </c>
      <c r="BA7" s="2">
        <v>11137</v>
      </c>
      <c r="BB7" s="2">
        <v>11143</v>
      </c>
      <c r="BC7" s="2">
        <v>11146</v>
      </c>
      <c r="BD7" s="2">
        <v>11035</v>
      </c>
      <c r="BE7" s="2">
        <v>11089</v>
      </c>
      <c r="BF7" s="2">
        <v>11127</v>
      </c>
      <c r="BG7" s="2">
        <v>10933</v>
      </c>
      <c r="BH7" s="2">
        <v>11284</v>
      </c>
      <c r="BI7" s="23">
        <v>10999</v>
      </c>
      <c r="BJ7" s="22">
        <v>11151</v>
      </c>
      <c r="BK7" s="2">
        <v>11189</v>
      </c>
      <c r="BL7" s="2">
        <v>10970</v>
      </c>
      <c r="BM7" s="2">
        <v>11209</v>
      </c>
      <c r="BN7" s="2">
        <v>11107</v>
      </c>
      <c r="BO7" s="2">
        <v>11070</v>
      </c>
      <c r="BP7" s="2">
        <v>10948</v>
      </c>
      <c r="BQ7" s="2">
        <v>11061</v>
      </c>
      <c r="BR7" s="2">
        <v>11030</v>
      </c>
      <c r="BS7" s="23">
        <v>11158</v>
      </c>
      <c r="BT7" s="22">
        <v>11206</v>
      </c>
      <c r="BU7" s="2">
        <v>11115</v>
      </c>
      <c r="BV7" s="2">
        <v>11019</v>
      </c>
      <c r="BW7" s="2">
        <v>11055</v>
      </c>
      <c r="BX7" s="2">
        <v>10985</v>
      </c>
      <c r="BY7" s="2">
        <v>11132</v>
      </c>
      <c r="BZ7" s="2">
        <v>11102</v>
      </c>
      <c r="CA7" s="2">
        <v>11257</v>
      </c>
      <c r="CB7" s="2">
        <v>11075</v>
      </c>
      <c r="CC7" s="23">
        <v>10981</v>
      </c>
      <c r="CD7" s="22">
        <v>11144</v>
      </c>
      <c r="CE7" s="2">
        <v>11075</v>
      </c>
      <c r="CF7" s="2">
        <v>11077</v>
      </c>
      <c r="CG7" s="2">
        <v>11255</v>
      </c>
      <c r="CH7" s="2">
        <v>10998</v>
      </c>
      <c r="CI7" s="2">
        <v>11069</v>
      </c>
      <c r="CJ7" s="2">
        <v>11132</v>
      </c>
      <c r="CK7" s="2">
        <v>11084</v>
      </c>
      <c r="CL7" s="2">
        <v>11079</v>
      </c>
      <c r="CM7" s="23">
        <v>10981</v>
      </c>
      <c r="CN7" s="16">
        <v>10953</v>
      </c>
      <c r="CO7" s="2">
        <v>11109</v>
      </c>
      <c r="CP7" s="2">
        <v>11157</v>
      </c>
      <c r="CQ7" s="2">
        <v>11099</v>
      </c>
      <c r="CR7" s="2">
        <v>11248</v>
      </c>
      <c r="CS7" s="2">
        <v>11106</v>
      </c>
      <c r="CT7" s="2">
        <v>11186</v>
      </c>
      <c r="CU7" s="2">
        <v>11156</v>
      </c>
      <c r="CV7" s="2">
        <v>11051</v>
      </c>
      <c r="CW7" s="17">
        <v>10912</v>
      </c>
    </row>
    <row r="8" spans="1:101" ht="12.75">
      <c r="A8" s="27">
        <v>5</v>
      </c>
      <c r="B8" s="16">
        <v>3269</v>
      </c>
      <c r="C8" s="1">
        <v>3314</v>
      </c>
      <c r="D8" s="1">
        <v>3295</v>
      </c>
      <c r="E8" s="1">
        <v>3292</v>
      </c>
      <c r="F8" s="1">
        <v>3264</v>
      </c>
      <c r="G8" s="1">
        <v>3393</v>
      </c>
      <c r="H8" s="1">
        <v>3265</v>
      </c>
      <c r="I8" s="1">
        <v>3291</v>
      </c>
      <c r="J8" s="1">
        <v>3317</v>
      </c>
      <c r="K8" s="17">
        <v>3317</v>
      </c>
      <c r="L8" s="22">
        <v>3204</v>
      </c>
      <c r="M8" s="2">
        <v>3354</v>
      </c>
      <c r="N8" s="2">
        <v>3317</v>
      </c>
      <c r="O8" s="2">
        <v>3386</v>
      </c>
      <c r="P8" s="2">
        <v>3323</v>
      </c>
      <c r="Q8" s="2">
        <v>3304</v>
      </c>
      <c r="R8" s="2">
        <v>3261</v>
      </c>
      <c r="S8" s="2">
        <v>3275</v>
      </c>
      <c r="T8" s="2">
        <v>3203</v>
      </c>
      <c r="U8" s="23">
        <v>3311</v>
      </c>
      <c r="V8" s="22">
        <v>3232</v>
      </c>
      <c r="W8" s="2">
        <v>3340</v>
      </c>
      <c r="X8" s="2">
        <v>3250</v>
      </c>
      <c r="Y8" s="2">
        <v>3316</v>
      </c>
      <c r="Z8" s="2">
        <v>3280</v>
      </c>
      <c r="AA8" s="2">
        <v>3340</v>
      </c>
      <c r="AB8" s="2">
        <v>3320</v>
      </c>
      <c r="AC8" s="2">
        <v>3201</v>
      </c>
      <c r="AD8" s="2">
        <v>3239</v>
      </c>
      <c r="AE8" s="23">
        <v>3250</v>
      </c>
      <c r="AF8" s="22">
        <v>3406</v>
      </c>
      <c r="AG8" s="2">
        <v>3300</v>
      </c>
      <c r="AH8" s="2">
        <v>3191</v>
      </c>
      <c r="AI8" s="2">
        <v>3297</v>
      </c>
      <c r="AJ8" s="2">
        <v>3146</v>
      </c>
      <c r="AK8" s="2">
        <v>3260</v>
      </c>
      <c r="AL8" s="2">
        <v>3143</v>
      </c>
      <c r="AM8" s="2">
        <v>3303</v>
      </c>
      <c r="AN8" s="2">
        <v>3322</v>
      </c>
      <c r="AO8" s="23">
        <v>3322</v>
      </c>
      <c r="AP8" s="22">
        <v>3317</v>
      </c>
      <c r="AQ8" s="2">
        <v>3229</v>
      </c>
      <c r="AR8" s="2">
        <v>3263</v>
      </c>
      <c r="AS8" s="2">
        <v>3328</v>
      </c>
      <c r="AT8" s="2">
        <v>3247</v>
      </c>
      <c r="AU8" s="2">
        <v>3275</v>
      </c>
      <c r="AV8" s="2">
        <v>3282</v>
      </c>
      <c r="AW8" s="2">
        <v>3205</v>
      </c>
      <c r="AX8" s="2">
        <v>3253</v>
      </c>
      <c r="AY8" s="23">
        <v>3325</v>
      </c>
      <c r="AZ8" s="22">
        <v>3321</v>
      </c>
      <c r="BA8" s="2">
        <v>3308</v>
      </c>
      <c r="BB8" s="2">
        <v>3329</v>
      </c>
      <c r="BC8" s="2">
        <v>3278</v>
      </c>
      <c r="BD8" s="2">
        <v>3340</v>
      </c>
      <c r="BE8" s="2">
        <v>3336</v>
      </c>
      <c r="BF8" s="2">
        <v>3220</v>
      </c>
      <c r="BG8" s="2">
        <v>3307</v>
      </c>
      <c r="BH8" s="2">
        <v>3224</v>
      </c>
      <c r="BI8" s="23">
        <v>3245</v>
      </c>
      <c r="BJ8" s="22">
        <v>3351</v>
      </c>
      <c r="BK8" s="2">
        <v>3263</v>
      </c>
      <c r="BL8" s="2">
        <v>3266</v>
      </c>
      <c r="BM8" s="2">
        <v>3253</v>
      </c>
      <c r="BN8" s="2">
        <v>3193</v>
      </c>
      <c r="BO8" s="2">
        <v>3306</v>
      </c>
      <c r="BP8" s="2">
        <v>3265</v>
      </c>
      <c r="BQ8" s="2">
        <v>3269</v>
      </c>
      <c r="BR8" s="2">
        <v>3264</v>
      </c>
      <c r="BS8" s="23">
        <v>3344</v>
      </c>
      <c r="BT8" s="22">
        <v>3314</v>
      </c>
      <c r="BU8" s="2">
        <v>3292</v>
      </c>
      <c r="BV8" s="2">
        <v>3273</v>
      </c>
      <c r="BW8" s="2">
        <v>3153</v>
      </c>
      <c r="BX8" s="2">
        <v>3213</v>
      </c>
      <c r="BY8" s="2">
        <v>3371</v>
      </c>
      <c r="BZ8" s="2">
        <v>3250</v>
      </c>
      <c r="CA8" s="2">
        <v>3324</v>
      </c>
      <c r="CB8" s="2">
        <v>3202</v>
      </c>
      <c r="CC8" s="23">
        <v>3343</v>
      </c>
      <c r="CD8" s="22">
        <v>3223</v>
      </c>
      <c r="CE8" s="2">
        <v>3333</v>
      </c>
      <c r="CF8" s="2">
        <v>3349</v>
      </c>
      <c r="CG8" s="2">
        <v>3387</v>
      </c>
      <c r="CH8" s="2">
        <v>3296</v>
      </c>
      <c r="CI8" s="2">
        <v>3441</v>
      </c>
      <c r="CJ8" s="2">
        <v>3311</v>
      </c>
      <c r="CK8" s="2">
        <v>3353</v>
      </c>
      <c r="CL8" s="2">
        <v>3325</v>
      </c>
      <c r="CM8" s="23">
        <v>3282</v>
      </c>
      <c r="CN8" s="16">
        <v>3361</v>
      </c>
      <c r="CO8" s="2">
        <v>3154</v>
      </c>
      <c r="CP8" s="2">
        <v>3312</v>
      </c>
      <c r="CQ8" s="2">
        <v>3316</v>
      </c>
      <c r="CR8" s="2">
        <v>3262</v>
      </c>
      <c r="CS8" s="2">
        <v>3375</v>
      </c>
      <c r="CT8" s="2">
        <v>3392</v>
      </c>
      <c r="CU8" s="2">
        <v>3268</v>
      </c>
      <c r="CV8" s="2">
        <v>3169</v>
      </c>
      <c r="CW8" s="17">
        <v>3280</v>
      </c>
    </row>
    <row r="9" spans="1:101" ht="12.75">
      <c r="A9" s="27">
        <v>6</v>
      </c>
      <c r="B9" s="16">
        <v>606</v>
      </c>
      <c r="C9" s="1">
        <v>640</v>
      </c>
      <c r="D9" s="1">
        <v>609</v>
      </c>
      <c r="E9" s="1">
        <v>633</v>
      </c>
      <c r="F9" s="1">
        <v>567</v>
      </c>
      <c r="G9" s="1">
        <v>607</v>
      </c>
      <c r="H9" s="1">
        <v>595</v>
      </c>
      <c r="I9" s="1">
        <v>577</v>
      </c>
      <c r="J9" s="1">
        <v>614</v>
      </c>
      <c r="K9" s="17">
        <v>630</v>
      </c>
      <c r="L9" s="22">
        <v>664</v>
      </c>
      <c r="M9" s="2">
        <v>641</v>
      </c>
      <c r="N9" s="2">
        <v>627</v>
      </c>
      <c r="O9" s="2">
        <v>659</v>
      </c>
      <c r="P9" s="2">
        <v>631</v>
      </c>
      <c r="Q9" s="2">
        <v>590</v>
      </c>
      <c r="R9" s="2">
        <v>615</v>
      </c>
      <c r="S9" s="2">
        <v>611</v>
      </c>
      <c r="T9" s="2">
        <v>606</v>
      </c>
      <c r="U9" s="23">
        <v>604</v>
      </c>
      <c r="V9" s="22">
        <v>619</v>
      </c>
      <c r="W9" s="2">
        <v>600</v>
      </c>
      <c r="X9" s="2">
        <v>607</v>
      </c>
      <c r="Y9" s="2">
        <v>659</v>
      </c>
      <c r="Z9" s="2">
        <v>625</v>
      </c>
      <c r="AA9" s="2">
        <v>641</v>
      </c>
      <c r="AB9" s="2">
        <v>625</v>
      </c>
      <c r="AC9" s="2">
        <v>610</v>
      </c>
      <c r="AD9" s="2">
        <v>631</v>
      </c>
      <c r="AE9" s="23">
        <v>613</v>
      </c>
      <c r="AF9" s="22">
        <v>643</v>
      </c>
      <c r="AG9" s="2">
        <v>615</v>
      </c>
      <c r="AH9" s="2">
        <v>638</v>
      </c>
      <c r="AI9" s="2">
        <v>597</v>
      </c>
      <c r="AJ9" s="2">
        <v>600</v>
      </c>
      <c r="AK9" s="2">
        <v>637</v>
      </c>
      <c r="AL9" s="2">
        <v>582</v>
      </c>
      <c r="AM9" s="2">
        <v>626</v>
      </c>
      <c r="AN9" s="2">
        <v>589</v>
      </c>
      <c r="AO9" s="23">
        <v>617</v>
      </c>
      <c r="AP9" s="22">
        <v>585</v>
      </c>
      <c r="AQ9" s="2">
        <v>593</v>
      </c>
      <c r="AR9" s="2">
        <v>624</v>
      </c>
      <c r="AS9" s="2">
        <v>566</v>
      </c>
      <c r="AT9" s="2">
        <v>631</v>
      </c>
      <c r="AU9" s="2">
        <v>635</v>
      </c>
      <c r="AV9" s="2">
        <v>641</v>
      </c>
      <c r="AW9" s="2">
        <v>640</v>
      </c>
      <c r="AX9" s="2">
        <v>645</v>
      </c>
      <c r="AY9" s="23">
        <v>592</v>
      </c>
      <c r="AZ9" s="22">
        <v>655</v>
      </c>
      <c r="BA9" s="2">
        <v>662</v>
      </c>
      <c r="BB9" s="2">
        <v>623</v>
      </c>
      <c r="BC9" s="2">
        <v>633</v>
      </c>
      <c r="BD9" s="2">
        <v>600</v>
      </c>
      <c r="BE9" s="2">
        <v>575</v>
      </c>
      <c r="BF9" s="2">
        <v>598</v>
      </c>
      <c r="BG9" s="2">
        <v>634</v>
      </c>
      <c r="BH9" s="2">
        <v>609</v>
      </c>
      <c r="BI9" s="23">
        <v>644</v>
      </c>
      <c r="BJ9" s="22">
        <v>597</v>
      </c>
      <c r="BK9" s="2">
        <v>580</v>
      </c>
      <c r="BL9" s="2">
        <v>650</v>
      </c>
      <c r="BM9" s="2">
        <v>648</v>
      </c>
      <c r="BN9" s="2">
        <v>603</v>
      </c>
      <c r="BO9" s="2">
        <v>603</v>
      </c>
      <c r="BP9" s="2">
        <v>623</v>
      </c>
      <c r="BQ9" s="2">
        <v>579</v>
      </c>
      <c r="BR9" s="2">
        <v>586</v>
      </c>
      <c r="BS9" s="23">
        <v>651</v>
      </c>
      <c r="BT9" s="22">
        <v>604</v>
      </c>
      <c r="BU9" s="2">
        <v>594</v>
      </c>
      <c r="BV9" s="2">
        <v>631</v>
      </c>
      <c r="BW9" s="2">
        <v>651</v>
      </c>
      <c r="BX9" s="2">
        <v>578</v>
      </c>
      <c r="BY9" s="2">
        <v>544</v>
      </c>
      <c r="BZ9" s="2">
        <v>591</v>
      </c>
      <c r="CA9" s="2">
        <v>575</v>
      </c>
      <c r="CB9" s="2">
        <v>616</v>
      </c>
      <c r="CC9" s="23">
        <v>610</v>
      </c>
      <c r="CD9" s="22">
        <v>580</v>
      </c>
      <c r="CE9" s="2">
        <v>595</v>
      </c>
      <c r="CF9" s="2">
        <v>599</v>
      </c>
      <c r="CG9" s="2">
        <v>584</v>
      </c>
      <c r="CH9" s="2">
        <v>601</v>
      </c>
      <c r="CI9" s="2">
        <v>627</v>
      </c>
      <c r="CJ9" s="2">
        <v>642</v>
      </c>
      <c r="CK9" s="2">
        <v>590</v>
      </c>
      <c r="CL9" s="2">
        <v>621</v>
      </c>
      <c r="CM9" s="23">
        <v>628</v>
      </c>
      <c r="CN9" s="16">
        <v>638</v>
      </c>
      <c r="CO9" s="2">
        <v>632</v>
      </c>
      <c r="CP9" s="2">
        <v>634</v>
      </c>
      <c r="CQ9" s="2">
        <v>644</v>
      </c>
      <c r="CR9" s="2">
        <v>577</v>
      </c>
      <c r="CS9" s="2">
        <v>623</v>
      </c>
      <c r="CT9" s="2">
        <v>574</v>
      </c>
      <c r="CU9" s="2">
        <v>632</v>
      </c>
      <c r="CV9" s="2">
        <v>688</v>
      </c>
      <c r="CW9" s="17">
        <v>603</v>
      </c>
    </row>
    <row r="10" spans="1:101" ht="12.75">
      <c r="A10" s="27">
        <v>7</v>
      </c>
      <c r="B10" s="16">
        <v>76</v>
      </c>
      <c r="C10" s="1">
        <v>73</v>
      </c>
      <c r="D10" s="1">
        <v>68</v>
      </c>
      <c r="E10" s="1">
        <v>67</v>
      </c>
      <c r="F10" s="1">
        <v>69</v>
      </c>
      <c r="G10" s="1">
        <v>70</v>
      </c>
      <c r="H10" s="1">
        <v>86</v>
      </c>
      <c r="I10" s="1">
        <v>67</v>
      </c>
      <c r="J10" s="1">
        <v>68</v>
      </c>
      <c r="K10" s="17">
        <v>91</v>
      </c>
      <c r="L10" s="22">
        <v>69</v>
      </c>
      <c r="M10" s="2">
        <v>64</v>
      </c>
      <c r="N10" s="2">
        <v>65</v>
      </c>
      <c r="O10" s="2">
        <v>72</v>
      </c>
      <c r="P10" s="2">
        <v>76</v>
      </c>
      <c r="Q10" s="2">
        <v>86</v>
      </c>
      <c r="R10" s="2">
        <v>61</v>
      </c>
      <c r="S10" s="2">
        <v>67</v>
      </c>
      <c r="T10" s="2">
        <v>76</v>
      </c>
      <c r="U10" s="23">
        <v>69</v>
      </c>
      <c r="V10" s="22">
        <v>69</v>
      </c>
      <c r="W10" s="2">
        <v>76</v>
      </c>
      <c r="X10" s="2">
        <v>72</v>
      </c>
      <c r="Y10" s="2">
        <v>72</v>
      </c>
      <c r="Z10" s="2">
        <v>82</v>
      </c>
      <c r="AA10" s="2">
        <v>61</v>
      </c>
      <c r="AB10" s="2">
        <v>62</v>
      </c>
      <c r="AC10" s="2">
        <v>78</v>
      </c>
      <c r="AD10" s="2">
        <v>84</v>
      </c>
      <c r="AE10" s="23">
        <v>68</v>
      </c>
      <c r="AF10" s="22">
        <v>68</v>
      </c>
      <c r="AG10" s="2">
        <v>81</v>
      </c>
      <c r="AH10" s="2">
        <v>59</v>
      </c>
      <c r="AI10" s="2">
        <v>71</v>
      </c>
      <c r="AJ10" s="2">
        <v>69</v>
      </c>
      <c r="AK10" s="2">
        <v>84</v>
      </c>
      <c r="AL10" s="2">
        <v>73</v>
      </c>
      <c r="AM10" s="2">
        <v>65</v>
      </c>
      <c r="AN10" s="2">
        <v>63</v>
      </c>
      <c r="AO10" s="23">
        <v>76</v>
      </c>
      <c r="AP10" s="22">
        <v>62</v>
      </c>
      <c r="AQ10" s="2">
        <v>81</v>
      </c>
      <c r="AR10" s="2">
        <v>80</v>
      </c>
      <c r="AS10" s="2">
        <v>74</v>
      </c>
      <c r="AT10" s="2">
        <v>73</v>
      </c>
      <c r="AU10" s="2">
        <v>83</v>
      </c>
      <c r="AV10" s="2">
        <v>74</v>
      </c>
      <c r="AW10" s="2">
        <v>83</v>
      </c>
      <c r="AX10" s="2">
        <v>68</v>
      </c>
      <c r="AY10" s="23">
        <v>73</v>
      </c>
      <c r="AZ10" s="22">
        <v>81</v>
      </c>
      <c r="BA10" s="2">
        <v>68</v>
      </c>
      <c r="BB10" s="2">
        <v>61</v>
      </c>
      <c r="BC10" s="2">
        <v>72</v>
      </c>
      <c r="BD10" s="2">
        <v>73</v>
      </c>
      <c r="BE10" s="2">
        <v>77</v>
      </c>
      <c r="BF10" s="2">
        <v>79</v>
      </c>
      <c r="BG10" s="2">
        <v>79</v>
      </c>
      <c r="BH10" s="2">
        <v>86</v>
      </c>
      <c r="BI10" s="23">
        <v>83</v>
      </c>
      <c r="BJ10" s="22">
        <v>78</v>
      </c>
      <c r="BK10" s="2">
        <v>77</v>
      </c>
      <c r="BL10" s="2">
        <v>76</v>
      </c>
      <c r="BM10" s="2">
        <v>88</v>
      </c>
      <c r="BN10" s="2">
        <v>74</v>
      </c>
      <c r="BO10" s="2">
        <v>67</v>
      </c>
      <c r="BP10" s="2">
        <v>84</v>
      </c>
      <c r="BQ10" s="2">
        <v>81</v>
      </c>
      <c r="BR10" s="2">
        <v>65</v>
      </c>
      <c r="BS10" s="23">
        <v>84</v>
      </c>
      <c r="BT10" s="22">
        <v>74</v>
      </c>
      <c r="BU10" s="2">
        <v>64</v>
      </c>
      <c r="BV10" s="2">
        <v>72</v>
      </c>
      <c r="BW10" s="2">
        <v>74</v>
      </c>
      <c r="BX10" s="2">
        <v>65</v>
      </c>
      <c r="BY10" s="2">
        <v>77</v>
      </c>
      <c r="BZ10" s="2">
        <v>71</v>
      </c>
      <c r="CA10" s="2">
        <v>72</v>
      </c>
      <c r="CB10" s="2">
        <v>89</v>
      </c>
      <c r="CC10" s="23">
        <v>78</v>
      </c>
      <c r="CD10" s="22">
        <v>78</v>
      </c>
      <c r="CE10" s="2">
        <v>70</v>
      </c>
      <c r="CF10" s="2">
        <v>79</v>
      </c>
      <c r="CG10" s="2">
        <v>50</v>
      </c>
      <c r="CH10" s="2">
        <v>68</v>
      </c>
      <c r="CI10" s="2">
        <v>62</v>
      </c>
      <c r="CJ10" s="2">
        <v>80</v>
      </c>
      <c r="CK10" s="2">
        <v>93</v>
      </c>
      <c r="CL10" s="2">
        <v>81</v>
      </c>
      <c r="CM10" s="23">
        <v>74</v>
      </c>
      <c r="CN10" s="16">
        <v>75</v>
      </c>
      <c r="CO10" s="2">
        <v>94</v>
      </c>
      <c r="CP10" s="2">
        <v>80</v>
      </c>
      <c r="CQ10" s="2">
        <v>66</v>
      </c>
      <c r="CR10" s="2">
        <v>66</v>
      </c>
      <c r="CS10" s="2">
        <v>68</v>
      </c>
      <c r="CT10" s="2">
        <v>76</v>
      </c>
      <c r="CU10" s="2">
        <v>64</v>
      </c>
      <c r="CV10" s="2">
        <v>95</v>
      </c>
      <c r="CW10" s="17">
        <v>64</v>
      </c>
    </row>
    <row r="11" spans="1:101" ht="12.75">
      <c r="A11" s="27">
        <v>8</v>
      </c>
      <c r="B11" s="16">
        <v>7</v>
      </c>
      <c r="C11" s="1">
        <v>8</v>
      </c>
      <c r="D11" s="1">
        <v>5</v>
      </c>
      <c r="E11" s="1">
        <v>7</v>
      </c>
      <c r="F11" s="1">
        <v>8</v>
      </c>
      <c r="G11" s="1">
        <v>6</v>
      </c>
      <c r="H11" s="1">
        <v>2</v>
      </c>
      <c r="I11" s="1">
        <v>4</v>
      </c>
      <c r="J11" s="1">
        <v>7</v>
      </c>
      <c r="K11" s="17">
        <v>9</v>
      </c>
      <c r="L11" s="22">
        <v>4</v>
      </c>
      <c r="M11" s="2">
        <v>6</v>
      </c>
      <c r="N11" s="2">
        <v>5</v>
      </c>
      <c r="O11" s="2">
        <v>5</v>
      </c>
      <c r="P11" s="2">
        <v>4</v>
      </c>
      <c r="Q11" s="2">
        <v>6</v>
      </c>
      <c r="R11" s="2">
        <v>10</v>
      </c>
      <c r="S11" s="2">
        <v>6</v>
      </c>
      <c r="T11" s="2">
        <v>8</v>
      </c>
      <c r="U11" s="23">
        <v>6</v>
      </c>
      <c r="V11" s="22">
        <v>4</v>
      </c>
      <c r="W11" s="2">
        <v>4</v>
      </c>
      <c r="X11" s="2">
        <v>5</v>
      </c>
      <c r="Y11" s="2">
        <v>7</v>
      </c>
      <c r="Z11" s="2">
        <v>7</v>
      </c>
      <c r="AA11" s="2">
        <v>7</v>
      </c>
      <c r="AB11" s="2">
        <v>4</v>
      </c>
      <c r="AC11" s="2">
        <v>5</v>
      </c>
      <c r="AD11" s="2">
        <v>4</v>
      </c>
      <c r="AE11" s="23">
        <v>2</v>
      </c>
      <c r="AF11" s="22">
        <v>6</v>
      </c>
      <c r="AG11" s="2">
        <v>4</v>
      </c>
      <c r="AH11" s="2">
        <v>4</v>
      </c>
      <c r="AI11" s="2">
        <v>7</v>
      </c>
      <c r="AJ11" s="2">
        <v>4</v>
      </c>
      <c r="AK11" s="2">
        <v>5</v>
      </c>
      <c r="AL11" s="2">
        <v>7</v>
      </c>
      <c r="AM11" s="2">
        <v>10</v>
      </c>
      <c r="AN11" s="2">
        <v>4</v>
      </c>
      <c r="AO11" s="23">
        <v>7</v>
      </c>
      <c r="AP11" s="22">
        <v>3</v>
      </c>
      <c r="AQ11" s="2">
        <v>7</v>
      </c>
      <c r="AR11" s="2">
        <v>3</v>
      </c>
      <c r="AS11" s="2">
        <v>5</v>
      </c>
      <c r="AT11" s="2">
        <v>6</v>
      </c>
      <c r="AU11" s="2">
        <v>5</v>
      </c>
      <c r="AV11" s="2">
        <v>6</v>
      </c>
      <c r="AW11" s="2">
        <v>8</v>
      </c>
      <c r="AX11" s="2">
        <v>6</v>
      </c>
      <c r="AY11" s="23">
        <v>4</v>
      </c>
      <c r="AZ11" s="22">
        <v>4</v>
      </c>
      <c r="BA11" s="2">
        <v>5</v>
      </c>
      <c r="BB11" s="2">
        <v>5</v>
      </c>
      <c r="BC11" s="2">
        <v>7</v>
      </c>
      <c r="BD11" s="2">
        <v>7</v>
      </c>
      <c r="BE11" s="2">
        <v>6</v>
      </c>
      <c r="BF11" s="2">
        <v>5</v>
      </c>
      <c r="BG11" s="2">
        <v>6</v>
      </c>
      <c r="BH11" s="2">
        <v>9</v>
      </c>
      <c r="BI11" s="23">
        <v>5</v>
      </c>
      <c r="BJ11" s="22">
        <v>3</v>
      </c>
      <c r="BK11" s="2">
        <v>8</v>
      </c>
      <c r="BL11" s="2">
        <v>4</v>
      </c>
      <c r="BM11" s="2">
        <v>6</v>
      </c>
      <c r="BN11" s="2">
        <v>7</v>
      </c>
      <c r="BO11" s="2">
        <v>3</v>
      </c>
      <c r="BP11" s="2">
        <v>4</v>
      </c>
      <c r="BQ11" s="2">
        <v>8</v>
      </c>
      <c r="BR11" s="2">
        <v>8</v>
      </c>
      <c r="BS11" s="23">
        <v>8</v>
      </c>
      <c r="BT11" s="22">
        <v>6</v>
      </c>
      <c r="BU11" s="2">
        <v>4</v>
      </c>
      <c r="BV11" s="2">
        <v>3</v>
      </c>
      <c r="BW11" s="2">
        <v>6</v>
      </c>
      <c r="BX11" s="2">
        <v>4</v>
      </c>
      <c r="BY11" s="2">
        <v>3</v>
      </c>
      <c r="BZ11" s="2">
        <v>3</v>
      </c>
      <c r="CA11" s="2">
        <v>4</v>
      </c>
      <c r="CB11" s="2">
        <v>7</v>
      </c>
      <c r="CC11" s="23">
        <v>3</v>
      </c>
      <c r="CD11" s="22">
        <v>2</v>
      </c>
      <c r="CE11" s="2">
        <v>7</v>
      </c>
      <c r="CF11" s="2">
        <v>11</v>
      </c>
      <c r="CG11" s="2">
        <v>4</v>
      </c>
      <c r="CH11" s="2">
        <v>6</v>
      </c>
      <c r="CI11" s="2">
        <v>7</v>
      </c>
      <c r="CJ11" s="2">
        <v>7</v>
      </c>
      <c r="CK11" s="2">
        <v>5</v>
      </c>
      <c r="CL11" s="2">
        <v>7</v>
      </c>
      <c r="CM11" s="23">
        <v>3</v>
      </c>
      <c r="CN11" s="16">
        <v>1</v>
      </c>
      <c r="CO11" s="2">
        <v>0</v>
      </c>
      <c r="CP11" s="2">
        <v>6</v>
      </c>
      <c r="CQ11" s="2">
        <v>3</v>
      </c>
      <c r="CR11" s="2">
        <v>5</v>
      </c>
      <c r="CS11" s="2">
        <v>5</v>
      </c>
      <c r="CT11" s="2">
        <v>4</v>
      </c>
      <c r="CU11" s="2">
        <v>6</v>
      </c>
      <c r="CV11" s="2">
        <v>8</v>
      </c>
      <c r="CW11" s="17">
        <v>3</v>
      </c>
    </row>
    <row r="12" spans="1:101" ht="12.75">
      <c r="A12" s="27">
        <v>9</v>
      </c>
      <c r="B12" s="16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7">
        <v>1</v>
      </c>
      <c r="L12" s="22">
        <v>1</v>
      </c>
      <c r="M12" s="2">
        <v>0</v>
      </c>
      <c r="N12" s="2">
        <v>0</v>
      </c>
      <c r="O12" s="2">
        <v>1</v>
      </c>
      <c r="P12" s="2">
        <v>0</v>
      </c>
      <c r="Q12" s="2">
        <v>1</v>
      </c>
      <c r="R12" s="2">
        <v>0</v>
      </c>
      <c r="S12" s="2">
        <v>0</v>
      </c>
      <c r="T12" s="2">
        <v>0</v>
      </c>
      <c r="U12" s="23">
        <v>0</v>
      </c>
      <c r="V12" s="22">
        <v>1</v>
      </c>
      <c r="W12" s="2">
        <v>0</v>
      </c>
      <c r="X12" s="2">
        <v>0</v>
      </c>
      <c r="Y12" s="2">
        <v>0</v>
      </c>
      <c r="Z12" s="2">
        <v>1</v>
      </c>
      <c r="AA12" s="2">
        <v>0</v>
      </c>
      <c r="AB12" s="2">
        <v>0</v>
      </c>
      <c r="AC12" s="2">
        <v>0</v>
      </c>
      <c r="AD12" s="2">
        <v>0</v>
      </c>
      <c r="AE12" s="23">
        <v>0</v>
      </c>
      <c r="AF12" s="2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3">
        <v>0</v>
      </c>
      <c r="AP12" s="2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1</v>
      </c>
      <c r="AY12" s="23">
        <v>0</v>
      </c>
      <c r="AZ12" s="2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3">
        <v>0</v>
      </c>
      <c r="BJ12" s="22">
        <v>1</v>
      </c>
      <c r="BK12" s="2">
        <v>0</v>
      </c>
      <c r="BL12" s="2">
        <v>0</v>
      </c>
      <c r="BM12" s="2">
        <v>1</v>
      </c>
      <c r="BN12" s="2">
        <v>0</v>
      </c>
      <c r="BO12" s="2">
        <v>0</v>
      </c>
      <c r="BP12" s="2">
        <v>0</v>
      </c>
      <c r="BQ12" s="2">
        <v>0</v>
      </c>
      <c r="BR12" s="2">
        <v>1</v>
      </c>
      <c r="BS12" s="23">
        <v>0</v>
      </c>
      <c r="BT12" s="22">
        <v>0</v>
      </c>
      <c r="BU12" s="2">
        <v>0</v>
      </c>
      <c r="BV12" s="2">
        <v>0</v>
      </c>
      <c r="BW12" s="2">
        <v>2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3">
        <v>0</v>
      </c>
      <c r="CD12" s="2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3">
        <v>0</v>
      </c>
      <c r="CN12" s="16">
        <v>1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1</v>
      </c>
      <c r="CW12" s="17">
        <v>0</v>
      </c>
    </row>
    <row r="13" spans="1:101" ht="13.5" thickBot="1">
      <c r="A13" s="31">
        <v>10</v>
      </c>
      <c r="B13" s="18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20">
        <v>0</v>
      </c>
      <c r="L13" s="24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6">
        <v>0</v>
      </c>
      <c r="V13" s="24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6">
        <v>0</v>
      </c>
      <c r="AF13" s="24">
        <v>0</v>
      </c>
      <c r="AG13" s="25">
        <v>0</v>
      </c>
      <c r="AH13" s="25">
        <v>0</v>
      </c>
      <c r="AI13" s="25">
        <v>0</v>
      </c>
      <c r="AJ13" s="25">
        <v>0</v>
      </c>
      <c r="AK13" s="25">
        <v>0</v>
      </c>
      <c r="AL13" s="25">
        <v>0</v>
      </c>
      <c r="AM13" s="25">
        <v>0</v>
      </c>
      <c r="AN13" s="25">
        <v>0</v>
      </c>
      <c r="AO13" s="26">
        <v>0</v>
      </c>
      <c r="AP13" s="24">
        <v>0</v>
      </c>
      <c r="AQ13" s="25">
        <v>0</v>
      </c>
      <c r="AR13" s="25">
        <v>0</v>
      </c>
      <c r="AS13" s="25">
        <v>0</v>
      </c>
      <c r="AT13" s="25">
        <v>0</v>
      </c>
      <c r="AU13" s="25">
        <v>0</v>
      </c>
      <c r="AV13" s="25">
        <v>0</v>
      </c>
      <c r="AW13" s="25">
        <v>0</v>
      </c>
      <c r="AX13" s="25">
        <v>0</v>
      </c>
      <c r="AY13" s="26">
        <v>0</v>
      </c>
      <c r="AZ13" s="24">
        <v>0</v>
      </c>
      <c r="BA13" s="25">
        <v>0</v>
      </c>
      <c r="BB13" s="25">
        <v>0</v>
      </c>
      <c r="BC13" s="25">
        <v>0</v>
      </c>
      <c r="BD13" s="25">
        <v>0</v>
      </c>
      <c r="BE13" s="25">
        <v>0</v>
      </c>
      <c r="BF13" s="25">
        <v>0</v>
      </c>
      <c r="BG13" s="25">
        <v>0</v>
      </c>
      <c r="BH13" s="25">
        <v>0</v>
      </c>
      <c r="BI13" s="26">
        <v>0</v>
      </c>
      <c r="BJ13" s="24">
        <v>0</v>
      </c>
      <c r="BK13" s="25">
        <v>0</v>
      </c>
      <c r="BL13" s="25">
        <v>0</v>
      </c>
      <c r="BM13" s="25">
        <v>0</v>
      </c>
      <c r="BN13" s="25">
        <v>0</v>
      </c>
      <c r="BO13" s="25">
        <v>0</v>
      </c>
      <c r="BP13" s="25">
        <v>0</v>
      </c>
      <c r="BQ13" s="25">
        <v>0</v>
      </c>
      <c r="BR13" s="25">
        <v>0</v>
      </c>
      <c r="BS13" s="26">
        <v>0</v>
      </c>
      <c r="BT13" s="24">
        <v>0</v>
      </c>
      <c r="BU13" s="25">
        <v>0</v>
      </c>
      <c r="BV13" s="25">
        <v>0</v>
      </c>
      <c r="BW13" s="3">
        <v>0</v>
      </c>
      <c r="BX13" s="25">
        <v>0</v>
      </c>
      <c r="BY13" s="25">
        <v>0</v>
      </c>
      <c r="BZ13" s="25">
        <v>0</v>
      </c>
      <c r="CA13" s="25">
        <v>0</v>
      </c>
      <c r="CB13" s="25">
        <v>0</v>
      </c>
      <c r="CC13" s="26">
        <v>0</v>
      </c>
      <c r="CD13" s="24">
        <v>0</v>
      </c>
      <c r="CE13" s="25">
        <v>0</v>
      </c>
      <c r="CF13" s="25">
        <v>0</v>
      </c>
      <c r="CG13" s="25">
        <v>0</v>
      </c>
      <c r="CH13" s="25">
        <v>0</v>
      </c>
      <c r="CI13" s="25">
        <v>0</v>
      </c>
      <c r="CJ13" s="25">
        <v>0</v>
      </c>
      <c r="CK13" s="25">
        <v>0</v>
      </c>
      <c r="CL13" s="25">
        <v>0</v>
      </c>
      <c r="CM13" s="26">
        <v>0</v>
      </c>
      <c r="CN13" s="18">
        <v>0</v>
      </c>
      <c r="CO13" s="19">
        <v>0</v>
      </c>
      <c r="CP13" s="19">
        <v>0</v>
      </c>
      <c r="CQ13" s="19">
        <v>0</v>
      </c>
      <c r="CR13" s="19">
        <v>0</v>
      </c>
      <c r="CS13" s="19">
        <v>0</v>
      </c>
      <c r="CT13" s="19">
        <v>0</v>
      </c>
      <c r="CU13" s="19">
        <v>0</v>
      </c>
      <c r="CV13" s="19">
        <v>0</v>
      </c>
      <c r="CW13" s="20">
        <v>0</v>
      </c>
    </row>
    <row r="14" spans="1:101" ht="12.75">
      <c r="A14" s="30" t="s">
        <v>1</v>
      </c>
      <c r="B14" s="13">
        <f>SUM(B3:B13)</f>
        <v>100000</v>
      </c>
      <c r="C14" s="14">
        <f aca="true" t="shared" si="0" ref="C14:S14">SUM(C3:C13)</f>
        <v>100000</v>
      </c>
      <c r="D14" s="14">
        <f t="shared" si="0"/>
        <v>100000</v>
      </c>
      <c r="E14" s="14">
        <f t="shared" si="0"/>
        <v>100000</v>
      </c>
      <c r="F14" s="14">
        <f t="shared" si="0"/>
        <v>100000</v>
      </c>
      <c r="G14" s="14">
        <f t="shared" si="0"/>
        <v>100000</v>
      </c>
      <c r="H14" s="14">
        <f t="shared" si="0"/>
        <v>100000</v>
      </c>
      <c r="I14" s="14">
        <f t="shared" si="0"/>
        <v>100000</v>
      </c>
      <c r="J14" s="14">
        <f t="shared" si="0"/>
        <v>100000</v>
      </c>
      <c r="K14" s="15">
        <f t="shared" si="0"/>
        <v>100000</v>
      </c>
      <c r="L14" s="13">
        <f t="shared" si="0"/>
        <v>100000</v>
      </c>
      <c r="M14" s="14">
        <f t="shared" si="0"/>
        <v>100000</v>
      </c>
      <c r="N14" s="14">
        <f t="shared" si="0"/>
        <v>100000</v>
      </c>
      <c r="O14" s="14">
        <f t="shared" si="0"/>
        <v>100000</v>
      </c>
      <c r="P14" s="14">
        <f t="shared" si="0"/>
        <v>100000</v>
      </c>
      <c r="Q14" s="14">
        <f t="shared" si="0"/>
        <v>100000</v>
      </c>
      <c r="R14" s="14">
        <f t="shared" si="0"/>
        <v>100000</v>
      </c>
      <c r="S14" s="14">
        <f t="shared" si="0"/>
        <v>100000</v>
      </c>
      <c r="T14" s="14">
        <f>SUM(T3:T13)</f>
        <v>100000</v>
      </c>
      <c r="U14" s="15">
        <f>SUM(U3:U13)</f>
        <v>100000</v>
      </c>
      <c r="V14" s="13">
        <f aca="true" t="shared" si="1" ref="V14:AF14">SUM(V3:V13)</f>
        <v>100000</v>
      </c>
      <c r="W14" s="14">
        <f t="shared" si="1"/>
        <v>100000</v>
      </c>
      <c r="X14" s="14">
        <f t="shared" si="1"/>
        <v>100000</v>
      </c>
      <c r="Y14" s="14">
        <f t="shared" si="1"/>
        <v>100000</v>
      </c>
      <c r="Z14" s="14">
        <f t="shared" si="1"/>
        <v>100000</v>
      </c>
      <c r="AA14" s="14">
        <f t="shared" si="1"/>
        <v>100000</v>
      </c>
      <c r="AB14" s="14">
        <f t="shared" si="1"/>
        <v>100000</v>
      </c>
      <c r="AC14" s="14">
        <f t="shared" si="1"/>
        <v>100000</v>
      </c>
      <c r="AD14" s="14">
        <f t="shared" si="1"/>
        <v>100000</v>
      </c>
      <c r="AE14" s="15">
        <f t="shared" si="1"/>
        <v>100000</v>
      </c>
      <c r="AF14" s="13">
        <f t="shared" si="1"/>
        <v>100000</v>
      </c>
      <c r="AG14" s="14">
        <f aca="true" t="shared" si="2" ref="AG14:AN14">SUM(AG3:AG13)</f>
        <v>100000</v>
      </c>
      <c r="AH14" s="14">
        <f t="shared" si="2"/>
        <v>100000</v>
      </c>
      <c r="AI14" s="14">
        <f t="shared" si="2"/>
        <v>100000</v>
      </c>
      <c r="AJ14" s="14">
        <f t="shared" si="2"/>
        <v>100000</v>
      </c>
      <c r="AK14" s="14">
        <f t="shared" si="2"/>
        <v>100000</v>
      </c>
      <c r="AL14" s="14">
        <f t="shared" si="2"/>
        <v>100000</v>
      </c>
      <c r="AM14" s="14">
        <f t="shared" si="2"/>
        <v>100000</v>
      </c>
      <c r="AN14" s="14">
        <f t="shared" si="2"/>
        <v>100000</v>
      </c>
      <c r="AO14" s="15">
        <f aca="true" t="shared" si="3" ref="AO14:AZ14">SUM(AO3:AO13)</f>
        <v>100000</v>
      </c>
      <c r="AP14" s="13">
        <f t="shared" si="3"/>
        <v>100000</v>
      </c>
      <c r="AQ14" s="14">
        <f t="shared" si="3"/>
        <v>100000</v>
      </c>
      <c r="AR14" s="14">
        <f t="shared" si="3"/>
        <v>100000</v>
      </c>
      <c r="AS14" s="14">
        <f t="shared" si="3"/>
        <v>100000</v>
      </c>
      <c r="AT14" s="14">
        <f t="shared" si="3"/>
        <v>100000</v>
      </c>
      <c r="AU14" s="14">
        <f t="shared" si="3"/>
        <v>100000</v>
      </c>
      <c r="AV14" s="14">
        <f t="shared" si="3"/>
        <v>100000</v>
      </c>
      <c r="AW14" s="14">
        <f t="shared" si="3"/>
        <v>100000</v>
      </c>
      <c r="AX14" s="14">
        <f t="shared" si="3"/>
        <v>100000</v>
      </c>
      <c r="AY14" s="15">
        <f t="shared" si="3"/>
        <v>100000</v>
      </c>
      <c r="AZ14">
        <f t="shared" si="3"/>
        <v>100000</v>
      </c>
      <c r="BA14">
        <f aca="true" t="shared" si="4" ref="BA14:BJ14">SUM(BA3:BA13)</f>
        <v>100000</v>
      </c>
      <c r="BB14">
        <f t="shared" si="4"/>
        <v>100000</v>
      </c>
      <c r="BC14">
        <f t="shared" si="4"/>
        <v>100000</v>
      </c>
      <c r="BD14">
        <f t="shared" si="4"/>
        <v>100000</v>
      </c>
      <c r="BE14">
        <f t="shared" si="4"/>
        <v>100000</v>
      </c>
      <c r="BF14">
        <f t="shared" si="4"/>
        <v>100000</v>
      </c>
      <c r="BG14">
        <f t="shared" si="4"/>
        <v>100000</v>
      </c>
      <c r="BH14">
        <f t="shared" si="4"/>
        <v>100000</v>
      </c>
      <c r="BI14">
        <f t="shared" si="4"/>
        <v>100000</v>
      </c>
      <c r="BJ14" s="13">
        <f t="shared" si="4"/>
        <v>100000</v>
      </c>
      <c r="BK14" s="14">
        <f aca="true" t="shared" si="5" ref="BK14:BP14">SUM(BK3:BK13)</f>
        <v>100000</v>
      </c>
      <c r="BL14" s="14">
        <f t="shared" si="5"/>
        <v>100000</v>
      </c>
      <c r="BM14" s="14">
        <f t="shared" si="5"/>
        <v>100000</v>
      </c>
      <c r="BN14" s="14">
        <f t="shared" si="5"/>
        <v>100000</v>
      </c>
      <c r="BO14" s="14">
        <f t="shared" si="5"/>
        <v>100000</v>
      </c>
      <c r="BP14" s="14">
        <f t="shared" si="5"/>
        <v>100000</v>
      </c>
      <c r="BQ14" s="14">
        <f>SUM(BQ3:BQ13)</f>
        <v>100000</v>
      </c>
      <c r="BR14" s="14">
        <f>SUM(BR3:BR13)</f>
        <v>100000</v>
      </c>
      <c r="BS14" s="15">
        <f>SUM(BS3:BS13)</f>
        <v>100000</v>
      </c>
      <c r="BT14" s="13">
        <f>SUM(BT3:BT13)</f>
        <v>100000</v>
      </c>
      <c r="BU14" s="14">
        <f aca="true" t="shared" si="6" ref="BU14:CD14">SUM(BU3:BU13)</f>
        <v>100000</v>
      </c>
      <c r="BV14" s="14">
        <f t="shared" si="6"/>
        <v>100000</v>
      </c>
      <c r="BW14" s="1">
        <f t="shared" si="6"/>
        <v>100000</v>
      </c>
      <c r="BX14" s="14">
        <f t="shared" si="6"/>
        <v>100000</v>
      </c>
      <c r="BY14" s="14">
        <f t="shared" si="6"/>
        <v>100000</v>
      </c>
      <c r="BZ14" s="14">
        <f t="shared" si="6"/>
        <v>100000</v>
      </c>
      <c r="CA14" s="14">
        <f t="shared" si="6"/>
        <v>100000</v>
      </c>
      <c r="CB14" s="14">
        <f t="shared" si="6"/>
        <v>100000</v>
      </c>
      <c r="CC14" s="15">
        <f t="shared" si="6"/>
        <v>100000</v>
      </c>
      <c r="CD14" s="13">
        <f t="shared" si="6"/>
        <v>100000</v>
      </c>
      <c r="CE14" s="14">
        <f aca="true" t="shared" si="7" ref="CE14:CJ14">SUM(CE3:CE13)</f>
        <v>100000</v>
      </c>
      <c r="CF14" s="14">
        <f t="shared" si="7"/>
        <v>100000</v>
      </c>
      <c r="CG14" s="14">
        <f t="shared" si="7"/>
        <v>100000</v>
      </c>
      <c r="CH14" s="14">
        <f t="shared" si="7"/>
        <v>100000</v>
      </c>
      <c r="CI14" s="14">
        <f t="shared" si="7"/>
        <v>100000</v>
      </c>
      <c r="CJ14" s="14">
        <f t="shared" si="7"/>
        <v>100000</v>
      </c>
      <c r="CK14" s="14">
        <f aca="true" t="shared" si="8" ref="CK14:CW14">SUM(CK3:CK13)</f>
        <v>100000</v>
      </c>
      <c r="CL14" s="14">
        <f t="shared" si="8"/>
        <v>100000</v>
      </c>
      <c r="CM14" s="15">
        <f t="shared" si="8"/>
        <v>100000</v>
      </c>
      <c r="CN14" s="13">
        <f t="shared" si="8"/>
        <v>100000</v>
      </c>
      <c r="CO14" s="14">
        <f t="shared" si="8"/>
        <v>100000</v>
      </c>
      <c r="CP14" s="14">
        <f t="shared" si="8"/>
        <v>100000</v>
      </c>
      <c r="CQ14" s="14">
        <f t="shared" si="8"/>
        <v>100000</v>
      </c>
      <c r="CR14" s="14">
        <f t="shared" si="8"/>
        <v>100000</v>
      </c>
      <c r="CS14" s="14">
        <f t="shared" si="8"/>
        <v>100000</v>
      </c>
      <c r="CT14" s="14">
        <f t="shared" si="8"/>
        <v>100000</v>
      </c>
      <c r="CU14" s="14">
        <f t="shared" si="8"/>
        <v>100000</v>
      </c>
      <c r="CV14" s="14">
        <f t="shared" si="8"/>
        <v>100000</v>
      </c>
      <c r="CW14" s="15">
        <f t="shared" si="8"/>
        <v>100000</v>
      </c>
    </row>
    <row r="15" spans="1:101" ht="12.75">
      <c r="A15" s="27" t="s">
        <v>0</v>
      </c>
      <c r="B15" s="16">
        <f>B3*2+B8*5+B9*15+B10*100+B11*1000+B12*30000+B13*500000</f>
        <v>53993</v>
      </c>
      <c r="C15" s="1">
        <f aca="true" t="shared" si="9" ref="C15:S15">C3*2+C8*5+C9*15+C10*100+C11*1000+C12*30000+C13*500000</f>
        <v>55736</v>
      </c>
      <c r="D15" s="1">
        <f t="shared" si="9"/>
        <v>51650</v>
      </c>
      <c r="E15" s="1">
        <f t="shared" si="9"/>
        <v>53585</v>
      </c>
      <c r="F15" s="1">
        <f t="shared" si="9"/>
        <v>53629</v>
      </c>
      <c r="G15" s="1">
        <f t="shared" si="9"/>
        <v>52836</v>
      </c>
      <c r="H15" s="1">
        <f t="shared" si="9"/>
        <v>49808</v>
      </c>
      <c r="I15" s="1">
        <f t="shared" si="9"/>
        <v>49470</v>
      </c>
      <c r="J15" s="1">
        <f t="shared" si="9"/>
        <v>53529</v>
      </c>
      <c r="K15" s="17">
        <f t="shared" si="9"/>
        <v>88083</v>
      </c>
      <c r="L15" s="16">
        <f t="shared" si="9"/>
        <v>80820</v>
      </c>
      <c r="M15" s="1">
        <f t="shared" si="9"/>
        <v>52403</v>
      </c>
      <c r="N15" s="1">
        <f t="shared" si="9"/>
        <v>51530</v>
      </c>
      <c r="O15" s="1">
        <f t="shared" si="9"/>
        <v>83005</v>
      </c>
      <c r="P15" s="1">
        <f t="shared" si="9"/>
        <v>51600</v>
      </c>
      <c r="Q15" s="1">
        <f t="shared" si="9"/>
        <v>83922</v>
      </c>
      <c r="R15" s="1">
        <f t="shared" si="9"/>
        <v>55292</v>
      </c>
      <c r="S15" s="1">
        <f t="shared" si="9"/>
        <v>52206</v>
      </c>
      <c r="T15" s="1">
        <f>T3*2+T8*5+T9*15+T10*100+T11*1000+T12*30000+T13*500000</f>
        <v>54797</v>
      </c>
      <c r="U15" s="17">
        <f>U3*2+U8*5+U9*15+U10*100+U11*1000+U12*30000+U13*500000</f>
        <v>52549</v>
      </c>
      <c r="V15" s="16">
        <f aca="true" t="shared" si="10" ref="V15:AF15">V3*2+V8*5+V9*15+V10*100+V11*1000+V12*30000+V13*500000</f>
        <v>80339</v>
      </c>
      <c r="W15" s="1">
        <f t="shared" si="10"/>
        <v>51310</v>
      </c>
      <c r="X15" s="1">
        <f t="shared" si="10"/>
        <v>51511</v>
      </c>
      <c r="Y15" s="1">
        <f t="shared" si="10"/>
        <v>54539</v>
      </c>
      <c r="Z15" s="1">
        <f t="shared" si="10"/>
        <v>84717</v>
      </c>
      <c r="AA15" s="1">
        <f t="shared" si="10"/>
        <v>53455</v>
      </c>
      <c r="AB15" s="1">
        <f t="shared" si="10"/>
        <v>49971</v>
      </c>
      <c r="AC15" s="1">
        <f t="shared" si="10"/>
        <v>51765</v>
      </c>
      <c r="AD15" s="1">
        <f t="shared" si="10"/>
        <v>52270</v>
      </c>
      <c r="AE15" s="17">
        <f t="shared" si="10"/>
        <v>48271</v>
      </c>
      <c r="AF15" s="16">
        <f t="shared" si="10"/>
        <v>53445</v>
      </c>
      <c r="AG15" s="1">
        <f aca="true" t="shared" si="11" ref="AG15:AN15">AG3*2+AG8*5+AG9*15+AG10*100+AG11*1000+AG12*30000+AG13*500000</f>
        <v>51609</v>
      </c>
      <c r="AH15" s="1">
        <f t="shared" si="11"/>
        <v>49475</v>
      </c>
      <c r="AI15" s="1">
        <f t="shared" si="11"/>
        <v>53788</v>
      </c>
      <c r="AJ15" s="1">
        <f t="shared" si="11"/>
        <v>49598</v>
      </c>
      <c r="AK15" s="1">
        <f t="shared" si="11"/>
        <v>53199</v>
      </c>
      <c r="AL15" s="1">
        <f t="shared" si="11"/>
        <v>53013</v>
      </c>
      <c r="AM15" s="1">
        <f t="shared" si="11"/>
        <v>56195</v>
      </c>
      <c r="AN15" s="1">
        <f t="shared" si="11"/>
        <v>49473</v>
      </c>
      <c r="AO15" s="17">
        <f aca="true" t="shared" si="12" ref="AO15:AZ15">AO3*2+AO8*5+AO9*15+AO10*100+AO11*1000+AO12*30000+AO13*500000</f>
        <v>54449</v>
      </c>
      <c r="AP15" s="16">
        <f t="shared" si="12"/>
        <v>48454</v>
      </c>
      <c r="AQ15" s="1">
        <f t="shared" si="12"/>
        <v>53730</v>
      </c>
      <c r="AR15" s="1">
        <f t="shared" si="12"/>
        <v>50677</v>
      </c>
      <c r="AS15" s="1">
        <f t="shared" si="12"/>
        <v>51144</v>
      </c>
      <c r="AT15" s="1">
        <f t="shared" si="12"/>
        <v>52762</v>
      </c>
      <c r="AU15" s="1">
        <f t="shared" si="12"/>
        <v>52876</v>
      </c>
      <c r="AV15" s="1">
        <f t="shared" si="12"/>
        <v>53079</v>
      </c>
      <c r="AW15" s="1">
        <f t="shared" si="12"/>
        <v>55795</v>
      </c>
      <c r="AX15" s="1">
        <f t="shared" si="12"/>
        <v>82462</v>
      </c>
      <c r="AY15" s="17">
        <f t="shared" si="12"/>
        <v>50577</v>
      </c>
      <c r="AZ15">
        <f t="shared" si="12"/>
        <v>52504</v>
      </c>
      <c r="BA15">
        <f aca="true" t="shared" si="13" ref="BA15:BJ15">BA3*2+BA8*5+BA9*15+BA10*100+BA11*1000+BA12*30000+BA13*500000</f>
        <v>51952</v>
      </c>
      <c r="BB15">
        <f t="shared" si="13"/>
        <v>51040</v>
      </c>
      <c r="BC15">
        <f t="shared" si="13"/>
        <v>53971</v>
      </c>
      <c r="BD15">
        <f t="shared" si="13"/>
        <v>53792</v>
      </c>
      <c r="BE15">
        <f t="shared" si="13"/>
        <v>52487</v>
      </c>
      <c r="BF15">
        <f t="shared" si="13"/>
        <v>51818</v>
      </c>
      <c r="BG15">
        <f t="shared" si="13"/>
        <v>53671</v>
      </c>
      <c r="BH15">
        <f t="shared" si="13"/>
        <v>56807</v>
      </c>
      <c r="BI15">
        <f t="shared" si="13"/>
        <v>53007</v>
      </c>
      <c r="BJ15" s="16">
        <f t="shared" si="13"/>
        <v>80158</v>
      </c>
      <c r="BK15" s="1">
        <f aca="true" t="shared" si="14" ref="BK15:BP15">BK3*2+BK8*5+BK9*15+BK10*100+BK11*1000+BK12*30000+BK13*500000</f>
        <v>54621</v>
      </c>
      <c r="BL15" s="1">
        <f t="shared" si="14"/>
        <v>51642</v>
      </c>
      <c r="BM15" s="1">
        <f t="shared" si="14"/>
        <v>84533</v>
      </c>
      <c r="BN15" s="1">
        <f t="shared" si="14"/>
        <v>53450</v>
      </c>
      <c r="BO15" s="1">
        <f t="shared" si="14"/>
        <v>49217</v>
      </c>
      <c r="BP15" s="1">
        <f t="shared" si="14"/>
        <v>52066</v>
      </c>
      <c r="BQ15" s="1">
        <f>BQ3*2+BQ8*5+BQ9*15+BQ10*100+BQ11*1000+BQ12*30000+BQ13*500000</f>
        <v>54944</v>
      </c>
      <c r="BR15" s="1">
        <f>BR3*2+BR8*5+BR9*15+BR10*100+BR11*1000+BR12*30000+BR13*500000</f>
        <v>83396</v>
      </c>
      <c r="BS15" s="17">
        <f>BS3*2+BS8*5+BS9*15+BS10*100+BS11*1000+BS12*30000+BS13*500000</f>
        <v>56993</v>
      </c>
      <c r="BT15" s="16">
        <f>BT3*2+BT8*5+BT9*15+BT10*100+BT11*1000+BT12*30000+BT13*500000</f>
        <v>52724</v>
      </c>
      <c r="BU15" s="1">
        <f aca="true" t="shared" si="15" ref="BU15:CD15">BU3*2+BU8*5+BU9*15+BU10*100+BU11*1000+BU12*30000+BU13*500000</f>
        <v>49772</v>
      </c>
      <c r="BV15" s="1">
        <f t="shared" si="15"/>
        <v>49692</v>
      </c>
      <c r="BW15" s="1">
        <f t="shared" si="15"/>
        <v>112904</v>
      </c>
      <c r="BX15" s="1">
        <f t="shared" si="15"/>
        <v>49111</v>
      </c>
      <c r="BY15" s="1">
        <f t="shared" si="15"/>
        <v>49687</v>
      </c>
      <c r="BZ15" s="1">
        <f t="shared" si="15"/>
        <v>49205</v>
      </c>
      <c r="CA15" s="1">
        <f t="shared" si="15"/>
        <v>50219</v>
      </c>
      <c r="CB15" s="1">
        <f t="shared" si="15"/>
        <v>54784</v>
      </c>
      <c r="CC15" s="17">
        <f t="shared" si="15"/>
        <v>50453</v>
      </c>
      <c r="CD15" s="16">
        <f t="shared" si="15"/>
        <v>48399</v>
      </c>
      <c r="CE15" s="1">
        <f aca="true" t="shared" si="16" ref="CE15:CJ15">CE3*2+CE8*5+CE9*15+CE10*100+CE11*1000+CE12*30000+CE13*500000</f>
        <v>53766</v>
      </c>
      <c r="CF15" s="1">
        <f t="shared" si="16"/>
        <v>58362</v>
      </c>
      <c r="CG15" s="1">
        <f t="shared" si="16"/>
        <v>48777</v>
      </c>
      <c r="CH15" s="1">
        <f t="shared" si="16"/>
        <v>52179</v>
      </c>
      <c r="CI15" s="1">
        <f t="shared" si="16"/>
        <v>53476</v>
      </c>
      <c r="CJ15" s="1">
        <f t="shared" si="16"/>
        <v>54879</v>
      </c>
      <c r="CK15" s="1">
        <f aca="true" t="shared" si="17" ref="CK15:CW15">CK3*2+CK8*5+CK9*15+CK10*100+CK11*1000+CK12*30000+CK13*500000</f>
        <v>53671</v>
      </c>
      <c r="CL15" s="1">
        <f t="shared" si="17"/>
        <v>55016</v>
      </c>
      <c r="CM15" s="17">
        <f t="shared" si="17"/>
        <v>50060</v>
      </c>
      <c r="CN15" s="16">
        <f t="shared" si="17"/>
        <v>78777</v>
      </c>
      <c r="CO15" s="1">
        <f t="shared" si="17"/>
        <v>48524</v>
      </c>
      <c r="CP15" s="1">
        <f t="shared" si="17"/>
        <v>53904</v>
      </c>
      <c r="CQ15" s="1">
        <f t="shared" si="17"/>
        <v>49502</v>
      </c>
      <c r="CR15" s="1">
        <f>CR3*2+CR8*5+CR9*15+CR10*100+CR11*1000+CR12*30000+CR13*500000</f>
        <v>50411</v>
      </c>
      <c r="CS15" s="1">
        <f t="shared" si="17"/>
        <v>51960</v>
      </c>
      <c r="CT15" s="1">
        <f t="shared" si="17"/>
        <v>50730</v>
      </c>
      <c r="CU15" s="1">
        <f t="shared" si="17"/>
        <v>51910</v>
      </c>
      <c r="CV15" s="1">
        <f t="shared" si="17"/>
        <v>87607</v>
      </c>
      <c r="CW15" s="17">
        <f t="shared" si="17"/>
        <v>48609</v>
      </c>
    </row>
    <row r="16" spans="1:101" ht="13.5" thickBot="1">
      <c r="A16" s="31" t="s">
        <v>2</v>
      </c>
      <c r="B16" s="18">
        <f>SUM(B3+B8+B9+B10+B11+B12+B13)</f>
        <v>10937</v>
      </c>
      <c r="C16" s="19">
        <f aca="true" t="shared" si="18" ref="C16:S16">SUM(C3+C8+C9+C10+C11+C12+C13)</f>
        <v>11168</v>
      </c>
      <c r="D16" s="19">
        <f t="shared" si="18"/>
        <v>11097</v>
      </c>
      <c r="E16" s="19">
        <f t="shared" si="18"/>
        <v>10964</v>
      </c>
      <c r="F16" s="19">
        <f t="shared" si="18"/>
        <v>10860</v>
      </c>
      <c r="G16" s="19">
        <f t="shared" si="18"/>
        <v>10959</v>
      </c>
      <c r="H16" s="19">
        <f t="shared" si="18"/>
        <v>10927</v>
      </c>
      <c r="I16" s="19">
        <f t="shared" si="18"/>
        <v>10769</v>
      </c>
      <c r="J16" s="19">
        <f t="shared" si="18"/>
        <v>10973</v>
      </c>
      <c r="K16" s="20">
        <f t="shared" si="18"/>
        <v>11022</v>
      </c>
      <c r="L16" s="18">
        <f t="shared" si="18"/>
        <v>10912</v>
      </c>
      <c r="M16" s="19">
        <f t="shared" si="18"/>
        <v>10874</v>
      </c>
      <c r="N16" s="19">
        <f t="shared" si="18"/>
        <v>11034</v>
      </c>
      <c r="O16" s="19">
        <f t="shared" si="18"/>
        <v>11118</v>
      </c>
      <c r="P16" s="19">
        <f t="shared" si="18"/>
        <v>10994</v>
      </c>
      <c r="Q16" s="19">
        <f t="shared" si="18"/>
        <v>10963</v>
      </c>
      <c r="R16" s="19">
        <f t="shared" si="18"/>
        <v>10778</v>
      </c>
      <c r="S16" s="19">
        <f t="shared" si="18"/>
        <v>10942</v>
      </c>
      <c r="T16" s="19">
        <f>SUM(T3+T8+T9+T10+T11+T12+T13)</f>
        <v>10939</v>
      </c>
      <c r="U16" s="20">
        <f>SUM(U3+U8+U9+U10+U11+U12+U13)</f>
        <v>11007</v>
      </c>
      <c r="V16" s="18">
        <f aca="true" t="shared" si="19" ref="V16:AF16">SUM(V3+V8+V9+V10+V11+V12+V13)</f>
        <v>10922</v>
      </c>
      <c r="W16" s="19">
        <f t="shared" si="19"/>
        <v>11025</v>
      </c>
      <c r="X16" s="19">
        <f t="shared" si="19"/>
        <v>10912</v>
      </c>
      <c r="Y16" s="19">
        <f t="shared" si="19"/>
        <v>10991</v>
      </c>
      <c r="Z16" s="19">
        <f t="shared" si="19"/>
        <v>10866</v>
      </c>
      <c r="AA16" s="19">
        <f t="shared" si="19"/>
        <v>11069</v>
      </c>
      <c r="AB16" s="19">
        <f t="shared" si="19"/>
        <v>10909</v>
      </c>
      <c r="AC16" s="19">
        <f t="shared" si="19"/>
        <v>10799</v>
      </c>
      <c r="AD16" s="19">
        <f t="shared" si="19"/>
        <v>11063</v>
      </c>
      <c r="AE16" s="20">
        <f t="shared" si="19"/>
        <v>10946</v>
      </c>
      <c r="AF16" s="18">
        <f t="shared" si="19"/>
        <v>11108</v>
      </c>
      <c r="AG16" s="19">
        <f aca="true" t="shared" si="20" ref="AG16:AN16">SUM(AG3+AG8+AG9+AG10+AG11+AG12+AG13)</f>
        <v>10892</v>
      </c>
      <c r="AH16" s="19">
        <f t="shared" si="20"/>
        <v>10917</v>
      </c>
      <c r="AI16" s="19">
        <f t="shared" si="20"/>
        <v>11096</v>
      </c>
      <c r="AJ16" s="19">
        <f t="shared" si="20"/>
        <v>10803</v>
      </c>
      <c r="AK16" s="19">
        <f t="shared" si="20"/>
        <v>10958</v>
      </c>
      <c r="AL16" s="19">
        <f t="shared" si="20"/>
        <v>10939</v>
      </c>
      <c r="AM16" s="19">
        <f t="shared" si="20"/>
        <v>10899</v>
      </c>
      <c r="AN16" s="19">
        <f t="shared" si="20"/>
        <v>10842</v>
      </c>
      <c r="AO16" s="20">
        <f aca="true" t="shared" si="21" ref="AO16:AZ16">SUM(AO3+AO8+AO9+AO10+AO11+AO12+AO13)</f>
        <v>11014</v>
      </c>
      <c r="AP16" s="18">
        <f t="shared" si="21"/>
        <v>10914</v>
      </c>
      <c r="AQ16" s="19">
        <f t="shared" si="21"/>
        <v>10705</v>
      </c>
      <c r="AR16" s="19">
        <f t="shared" si="21"/>
        <v>10971</v>
      </c>
      <c r="AS16" s="19">
        <f t="shared" si="21"/>
        <v>10780</v>
      </c>
      <c r="AT16" s="19">
        <f t="shared" si="21"/>
        <v>10838</v>
      </c>
      <c r="AU16" s="19">
        <f t="shared" si="21"/>
        <v>10836</v>
      </c>
      <c r="AV16" s="19">
        <f t="shared" si="21"/>
        <v>10830</v>
      </c>
      <c r="AW16" s="19">
        <f t="shared" si="21"/>
        <v>10871</v>
      </c>
      <c r="AX16" s="19">
        <f t="shared" si="21"/>
        <v>10834</v>
      </c>
      <c r="AY16" s="20">
        <f t="shared" si="21"/>
        <v>10880</v>
      </c>
      <c r="AZ16">
        <f t="shared" si="21"/>
        <v>11048</v>
      </c>
      <c r="BA16">
        <f aca="true" t="shared" si="22" ref="BA16:BJ16">SUM(BA3+BA8+BA9+BA10+BA11+BA12+BA13)</f>
        <v>10884</v>
      </c>
      <c r="BB16">
        <f t="shared" si="22"/>
        <v>10993</v>
      </c>
      <c r="BC16">
        <f t="shared" si="22"/>
        <v>10933</v>
      </c>
      <c r="BD16">
        <f t="shared" si="22"/>
        <v>10916</v>
      </c>
      <c r="BE16">
        <f t="shared" si="22"/>
        <v>10735</v>
      </c>
      <c r="BF16">
        <f t="shared" si="22"/>
        <v>10826</v>
      </c>
      <c r="BG16">
        <f t="shared" si="22"/>
        <v>10889</v>
      </c>
      <c r="BH16">
        <f t="shared" si="22"/>
        <v>10904</v>
      </c>
      <c r="BI16">
        <f t="shared" si="22"/>
        <v>10888</v>
      </c>
      <c r="BJ16" s="18">
        <f t="shared" si="22"/>
        <v>10854</v>
      </c>
      <c r="BK16" s="19">
        <f aca="true" t="shared" si="23" ref="BK16:BP16">SUM(BK3+BK8+BK9+BK10+BK11+BK12+BK13)</f>
        <v>10881</v>
      </c>
      <c r="BL16" s="19">
        <f t="shared" si="23"/>
        <v>10977</v>
      </c>
      <c r="BM16" s="19">
        <f t="shared" si="23"/>
        <v>10870</v>
      </c>
      <c r="BN16" s="19">
        <f t="shared" si="23"/>
        <v>10897</v>
      </c>
      <c r="BO16" s="19">
        <f t="shared" si="23"/>
        <v>10950</v>
      </c>
      <c r="BP16" s="19">
        <f t="shared" si="23"/>
        <v>10974</v>
      </c>
      <c r="BQ16" s="19">
        <f>SUM(BQ3+BQ8+BQ9+BQ10+BQ11+BQ12+BQ13)</f>
        <v>10844</v>
      </c>
      <c r="BR16" s="19">
        <f>SUM(BR3+BR8+BR9+BR10+BR11+BR12+BR13)</f>
        <v>10817</v>
      </c>
      <c r="BS16" s="20">
        <f>SUM(BS3+BS8+BS9+BS10+BS11+BS12+BS13)</f>
        <v>11141</v>
      </c>
      <c r="BT16" s="18">
        <f>SUM(BT3+BT8+BT9+BT10+BT11+BT12+BT13)</f>
        <v>10845</v>
      </c>
      <c r="BU16" s="19">
        <f aca="true" t="shared" si="24" ref="BU16:CD16">SUM(BU3+BU8+BU9+BU10+BU11+BU12+BU13)</f>
        <v>10955</v>
      </c>
      <c r="BV16" s="19">
        <f t="shared" si="24"/>
        <v>10810</v>
      </c>
      <c r="BW16" s="19">
        <f t="shared" si="24"/>
        <v>10873</v>
      </c>
      <c r="BX16" s="19">
        <f t="shared" si="24"/>
        <v>10798</v>
      </c>
      <c r="BY16" s="19">
        <f t="shared" si="24"/>
        <v>10981</v>
      </c>
      <c r="BZ16" s="19">
        <f t="shared" si="24"/>
        <v>10910</v>
      </c>
      <c r="CA16" s="19">
        <f t="shared" si="24"/>
        <v>10862</v>
      </c>
      <c r="CB16" s="19">
        <f t="shared" si="24"/>
        <v>10731</v>
      </c>
      <c r="CC16" s="20">
        <f t="shared" si="24"/>
        <v>10928</v>
      </c>
      <c r="CD16" s="18">
        <f t="shared" si="24"/>
        <v>10775</v>
      </c>
      <c r="CE16" s="19">
        <f aca="true" t="shared" si="25" ref="CE16:CJ16">SUM(CE3+CE8+CE9+CE10+CE11+CE12+CE13)</f>
        <v>11093</v>
      </c>
      <c r="CF16" s="19">
        <f t="shared" si="25"/>
        <v>10904</v>
      </c>
      <c r="CG16" s="19">
        <f t="shared" si="25"/>
        <v>11066</v>
      </c>
      <c r="CH16" s="19">
        <f t="shared" si="25"/>
        <v>10913</v>
      </c>
      <c r="CI16" s="19">
        <f t="shared" si="25"/>
        <v>10970</v>
      </c>
      <c r="CJ16" s="19">
        <f t="shared" si="25"/>
        <v>10887</v>
      </c>
      <c r="CK16" s="19">
        <f aca="true" t="shared" si="26" ref="CK16:CW16">SUM(CK3+CK8+CK9+CK10+CK11+CK12+CK13)</f>
        <v>10919</v>
      </c>
      <c r="CL16" s="19">
        <f t="shared" si="26"/>
        <v>11022</v>
      </c>
      <c r="CM16" s="20">
        <f t="shared" si="26"/>
        <v>10902</v>
      </c>
      <c r="CN16" s="18">
        <f t="shared" si="26"/>
        <v>11027</v>
      </c>
      <c r="CO16" s="19">
        <f t="shared" si="26"/>
        <v>10817</v>
      </c>
      <c r="CP16" s="19">
        <f t="shared" si="26"/>
        <v>10949</v>
      </c>
      <c r="CQ16" s="19">
        <f t="shared" si="26"/>
        <v>10860</v>
      </c>
      <c r="CR16" s="19">
        <f t="shared" si="26"/>
        <v>10833</v>
      </c>
      <c r="CS16" s="19">
        <f t="shared" si="26"/>
        <v>11041</v>
      </c>
      <c r="CT16" s="19">
        <f t="shared" si="26"/>
        <v>10826</v>
      </c>
      <c r="CU16" s="19">
        <f t="shared" si="26"/>
        <v>10815</v>
      </c>
      <c r="CV16" s="19">
        <f t="shared" si="26"/>
        <v>10932</v>
      </c>
      <c r="CW16" s="20">
        <f t="shared" si="26"/>
        <v>10832</v>
      </c>
    </row>
    <row r="18" ht="13.5" thickBot="1">
      <c r="A18" s="32"/>
    </row>
    <row r="19" spans="1:10" ht="12.75">
      <c r="A19" s="44">
        <f>SUM(B3:CW13)</f>
        <v>10000000</v>
      </c>
      <c r="B19" s="21" t="s">
        <v>28</v>
      </c>
      <c r="C19" s="21"/>
      <c r="D19" s="21"/>
      <c r="E19" s="21"/>
      <c r="F19" s="21"/>
      <c r="G19" s="21"/>
      <c r="H19" s="21"/>
      <c r="I19" s="14"/>
      <c r="J19" s="15"/>
    </row>
    <row r="20" spans="1:10" ht="12.75">
      <c r="A20" s="45">
        <f>SUM(B15:CW15)</f>
        <v>5655530</v>
      </c>
      <c r="B20" s="36" t="s">
        <v>4</v>
      </c>
      <c r="C20" s="1"/>
      <c r="D20" s="1"/>
      <c r="E20" s="1"/>
      <c r="F20" s="1"/>
      <c r="G20" s="1"/>
      <c r="H20" s="1"/>
      <c r="I20" s="1"/>
      <c r="J20" s="17"/>
    </row>
    <row r="21" spans="1:10" ht="13.5" thickBot="1">
      <c r="A21" s="46">
        <f>A19-A20</f>
        <v>4344470</v>
      </c>
      <c r="B21" s="47" t="s">
        <v>5</v>
      </c>
      <c r="C21" s="19"/>
      <c r="D21" s="19"/>
      <c r="E21" s="19"/>
      <c r="F21" s="19"/>
      <c r="G21" s="19"/>
      <c r="H21" s="19"/>
      <c r="I21" s="19"/>
      <c r="J21" s="20"/>
    </row>
    <row r="22" ht="13.5" thickBot="1">
      <c r="A22" s="32"/>
    </row>
    <row r="23" spans="1:10" ht="13.5" thickBot="1">
      <c r="A23" s="34">
        <v>693775</v>
      </c>
      <c r="B23" s="21" t="s">
        <v>3</v>
      </c>
      <c r="C23" s="21"/>
      <c r="D23" s="21"/>
      <c r="E23" s="15"/>
      <c r="J23" s="33" t="s">
        <v>17</v>
      </c>
    </row>
    <row r="24" spans="1:10" ht="12.75">
      <c r="A24" s="35">
        <f>A23*2</f>
        <v>1387550</v>
      </c>
      <c r="B24" s="36" t="s">
        <v>6</v>
      </c>
      <c r="C24" s="36"/>
      <c r="D24" s="36"/>
      <c r="E24" s="37"/>
      <c r="J24" s="5" t="s">
        <v>10</v>
      </c>
    </row>
    <row r="25" spans="1:10" ht="13.5" thickBot="1">
      <c r="A25" s="38" t="s">
        <v>29</v>
      </c>
      <c r="B25" s="19"/>
      <c r="C25" s="19"/>
      <c r="D25" s="19"/>
      <c r="E25" s="20"/>
      <c r="J25" s="5" t="s">
        <v>11</v>
      </c>
    </row>
    <row r="26" spans="1:10" ht="12.75">
      <c r="A26" s="34">
        <f>SUM(B8:CW8)</f>
        <v>328743</v>
      </c>
      <c r="B26" s="21" t="s">
        <v>7</v>
      </c>
      <c r="C26" s="21"/>
      <c r="D26" s="14"/>
      <c r="E26" s="15"/>
      <c r="J26" s="5" t="s">
        <v>12</v>
      </c>
    </row>
    <row r="27" spans="1:10" ht="12.75">
      <c r="A27" s="35">
        <f>A26*5</f>
        <v>1643715</v>
      </c>
      <c r="B27" s="36" t="s">
        <v>8</v>
      </c>
      <c r="C27" s="1"/>
      <c r="D27" s="1"/>
      <c r="E27" s="17"/>
      <c r="J27" s="5" t="s">
        <v>13</v>
      </c>
    </row>
    <row r="28" spans="1:10" ht="13.5" thickBot="1">
      <c r="A28" s="38" t="s">
        <v>30</v>
      </c>
      <c r="B28" s="19"/>
      <c r="C28" s="19"/>
      <c r="D28" s="19"/>
      <c r="E28" s="20"/>
      <c r="J28" s="5" t="s">
        <v>14</v>
      </c>
    </row>
    <row r="29" spans="1:10" ht="12.75">
      <c r="A29" s="34">
        <f>SUM(B9:CW9)</f>
        <v>61511</v>
      </c>
      <c r="B29" s="21" t="s">
        <v>18</v>
      </c>
      <c r="C29" s="14"/>
      <c r="D29" s="14"/>
      <c r="E29" s="15"/>
      <c r="J29" s="5" t="s">
        <v>15</v>
      </c>
    </row>
    <row r="30" spans="1:10" ht="13.5" thickBot="1">
      <c r="A30" s="35">
        <f>A29*15</f>
        <v>922665</v>
      </c>
      <c r="B30" s="36" t="s">
        <v>9</v>
      </c>
      <c r="C30" s="1"/>
      <c r="D30" s="1"/>
      <c r="E30" s="17"/>
      <c r="J30" s="6" t="s">
        <v>16</v>
      </c>
    </row>
    <row r="31" spans="1:5" ht="13.5" thickBot="1">
      <c r="A31" s="38" t="s">
        <v>31</v>
      </c>
      <c r="B31" s="19"/>
      <c r="C31" s="19"/>
      <c r="D31" s="19"/>
      <c r="E31" s="20"/>
    </row>
    <row r="32" spans="1:5" ht="12.75">
      <c r="A32" s="34">
        <f>SUM(B10:CW10)</f>
        <v>7376</v>
      </c>
      <c r="B32" s="21" t="s">
        <v>19</v>
      </c>
      <c r="C32" s="14"/>
      <c r="D32" s="14"/>
      <c r="E32" s="15"/>
    </row>
    <row r="33" spans="1:5" ht="12.75">
      <c r="A33" s="35">
        <f>A32*100</f>
        <v>737600</v>
      </c>
      <c r="B33" s="36" t="s">
        <v>22</v>
      </c>
      <c r="C33" s="1"/>
      <c r="D33" s="1"/>
      <c r="E33" s="17"/>
    </row>
    <row r="34" spans="1:5" ht="13.5" thickBot="1">
      <c r="A34" s="38" t="s">
        <v>32</v>
      </c>
      <c r="B34" s="19"/>
      <c r="C34" s="19"/>
      <c r="D34" s="19"/>
      <c r="E34" s="20"/>
    </row>
    <row r="35" spans="1:5" ht="12.75">
      <c r="A35" s="34">
        <f>SUM(B11:CW11)</f>
        <v>544</v>
      </c>
      <c r="B35" s="21" t="s">
        <v>20</v>
      </c>
      <c r="C35" s="14"/>
      <c r="D35" s="14"/>
      <c r="E35" s="15"/>
    </row>
    <row r="36" spans="1:5" ht="12.75">
      <c r="A36" s="35">
        <f>A35*1000</f>
        <v>544000</v>
      </c>
      <c r="B36" s="36" t="s">
        <v>21</v>
      </c>
      <c r="C36" s="1"/>
      <c r="D36" s="1"/>
      <c r="E36" s="17"/>
    </row>
    <row r="37" spans="1:5" ht="13.5" thickBot="1">
      <c r="A37" s="38" t="s">
        <v>33</v>
      </c>
      <c r="B37" s="19"/>
      <c r="C37" s="19"/>
      <c r="D37" s="19"/>
      <c r="E37" s="20"/>
    </row>
    <row r="38" spans="1:5" ht="12.75">
      <c r="A38" s="34">
        <f>SUM(B12:CW12)</f>
        <v>14</v>
      </c>
      <c r="B38" s="21" t="s">
        <v>20</v>
      </c>
      <c r="C38" s="14"/>
      <c r="D38" s="14"/>
      <c r="E38" s="15"/>
    </row>
    <row r="39" spans="1:5" ht="12.75">
      <c r="A39" s="39">
        <f>A38*30000</f>
        <v>420000</v>
      </c>
      <c r="B39" s="36" t="s">
        <v>23</v>
      </c>
      <c r="C39" s="1"/>
      <c r="D39" s="1"/>
      <c r="E39" s="17"/>
    </row>
    <row r="40" spans="1:5" ht="13.5" thickBot="1">
      <c r="A40" s="38" t="s">
        <v>34</v>
      </c>
      <c r="B40" s="19"/>
      <c r="C40" s="19"/>
      <c r="D40" s="19"/>
      <c r="E40" s="20"/>
    </row>
    <row r="41" spans="1:5" ht="12.75">
      <c r="A41" s="34">
        <f>SUM(B13:CW13)</f>
        <v>0</v>
      </c>
      <c r="B41" s="21" t="s">
        <v>25</v>
      </c>
      <c r="C41" s="14"/>
      <c r="D41" s="14"/>
      <c r="E41" s="15"/>
    </row>
    <row r="42" spans="1:5" ht="12.75">
      <c r="A42" s="40">
        <f>A41*500000</f>
        <v>0</v>
      </c>
      <c r="B42" s="41" t="s">
        <v>24</v>
      </c>
      <c r="C42" s="42"/>
      <c r="D42" s="42"/>
      <c r="E42" s="43"/>
    </row>
    <row r="43" spans="1:5" ht="13.5" thickBot="1">
      <c r="A43" s="38" t="s">
        <v>26</v>
      </c>
      <c r="B43" s="19"/>
      <c r="C43" s="19"/>
      <c r="D43" s="19"/>
      <c r="E43" s="20"/>
    </row>
    <row r="44" ht="13.5" thickBot="1"/>
    <row r="45" spans="1:14" ht="20.25" customHeight="1" thickBot="1">
      <c r="A45" s="49" t="s">
        <v>27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9"/>
      <c r="N45" s="48"/>
    </row>
    <row r="46" ht="12.75">
      <c r="A46" s="32"/>
    </row>
    <row r="47" ht="12.75">
      <c r="A47" s="91" t="s">
        <v>56</v>
      </c>
    </row>
    <row r="48" ht="13.5" thickBot="1"/>
    <row r="49" spans="1:15" ht="13.5" thickBot="1">
      <c r="A49" s="55" t="s">
        <v>35</v>
      </c>
      <c r="B49" s="59">
        <v>10000000</v>
      </c>
      <c r="C49" s="59">
        <v>5000000</v>
      </c>
      <c r="D49" s="59">
        <v>1000000</v>
      </c>
      <c r="E49" s="59">
        <v>5000000</v>
      </c>
      <c r="F49" s="59">
        <v>1000000</v>
      </c>
      <c r="G49" s="59">
        <v>1000000</v>
      </c>
      <c r="H49" s="59">
        <v>5000000</v>
      </c>
      <c r="I49" s="59">
        <v>5000000</v>
      </c>
      <c r="J49" s="59">
        <v>1000000</v>
      </c>
      <c r="K49" s="51">
        <v>5000000</v>
      </c>
      <c r="L49" s="86">
        <v>1000000</v>
      </c>
      <c r="M49" s="87">
        <v>1000000</v>
      </c>
      <c r="N49" s="87">
        <v>7500000</v>
      </c>
      <c r="O49" s="87">
        <v>7500000</v>
      </c>
    </row>
    <row r="50" spans="1:15" ht="12.75">
      <c r="A50" s="56" t="s">
        <v>36</v>
      </c>
      <c r="B50" s="60">
        <v>693775</v>
      </c>
      <c r="C50" s="63">
        <v>345926</v>
      </c>
      <c r="D50" s="63">
        <v>69337</v>
      </c>
      <c r="E50" s="63">
        <v>347170</v>
      </c>
      <c r="F50" s="63">
        <v>69735</v>
      </c>
      <c r="G50" s="63">
        <v>69309</v>
      </c>
      <c r="H50" s="63">
        <v>345940</v>
      </c>
      <c r="I50" s="63">
        <v>348435</v>
      </c>
      <c r="J50" s="63">
        <v>69253</v>
      </c>
      <c r="K50" s="52">
        <v>348405</v>
      </c>
      <c r="L50" s="88">
        <v>69463</v>
      </c>
      <c r="M50" s="90">
        <v>69467</v>
      </c>
      <c r="N50" s="90">
        <v>512287</v>
      </c>
      <c r="O50" s="90">
        <v>519505</v>
      </c>
    </row>
    <row r="51" spans="1:15" ht="12.75">
      <c r="A51" s="57" t="s">
        <v>37</v>
      </c>
      <c r="B51" s="61">
        <v>328743</v>
      </c>
      <c r="C51" s="61">
        <v>163661</v>
      </c>
      <c r="D51" s="61">
        <v>32633</v>
      </c>
      <c r="E51" s="61">
        <v>163449</v>
      </c>
      <c r="F51" s="61">
        <v>32752</v>
      </c>
      <c r="G51" s="61">
        <v>32761</v>
      </c>
      <c r="H51" s="61">
        <v>163606</v>
      </c>
      <c r="I51" s="61">
        <v>163729</v>
      </c>
      <c r="J51" s="61">
        <v>32681</v>
      </c>
      <c r="K51" s="53">
        <v>163823</v>
      </c>
      <c r="L51" s="88">
        <v>33068</v>
      </c>
      <c r="M51" s="88">
        <v>32741</v>
      </c>
      <c r="N51" s="88">
        <v>245697</v>
      </c>
      <c r="O51" s="88">
        <v>246034</v>
      </c>
    </row>
    <row r="52" spans="1:15" ht="12.75">
      <c r="A52" s="57" t="s">
        <v>38</v>
      </c>
      <c r="B52" s="61">
        <v>61511</v>
      </c>
      <c r="C52" s="61">
        <v>30945</v>
      </c>
      <c r="D52" s="61">
        <v>6198</v>
      </c>
      <c r="E52" s="61">
        <v>31251</v>
      </c>
      <c r="F52" s="61">
        <v>6247</v>
      </c>
      <c r="G52" s="61">
        <v>6196</v>
      </c>
      <c r="H52" s="61">
        <v>30969</v>
      </c>
      <c r="I52" s="61">
        <v>30990</v>
      </c>
      <c r="J52" s="61">
        <v>6901</v>
      </c>
      <c r="K52" s="53">
        <v>30953</v>
      </c>
      <c r="L52" s="88">
        <v>6110</v>
      </c>
      <c r="M52" s="88">
        <v>6138</v>
      </c>
      <c r="N52" s="88">
        <v>46590</v>
      </c>
      <c r="O52" s="88">
        <v>46174</v>
      </c>
    </row>
    <row r="53" spans="1:15" ht="12.75">
      <c r="A53" s="57" t="s">
        <v>39</v>
      </c>
      <c r="B53" s="61">
        <v>7376</v>
      </c>
      <c r="C53" s="61">
        <v>3694</v>
      </c>
      <c r="D53" s="61">
        <v>753</v>
      </c>
      <c r="E53" s="61">
        <v>3754</v>
      </c>
      <c r="F53" s="61">
        <v>717</v>
      </c>
      <c r="G53" s="61">
        <v>702</v>
      </c>
      <c r="H53" s="61">
        <v>3691</v>
      </c>
      <c r="I53" s="61">
        <v>3666</v>
      </c>
      <c r="J53" s="61">
        <v>713</v>
      </c>
      <c r="K53" s="53">
        <v>3672</v>
      </c>
      <c r="L53" s="88">
        <v>730</v>
      </c>
      <c r="M53" s="88">
        <v>759</v>
      </c>
      <c r="N53" s="88">
        <v>5564</v>
      </c>
      <c r="O53" s="88">
        <v>5537</v>
      </c>
    </row>
    <row r="54" spans="1:15" ht="12.75">
      <c r="A54" s="57" t="s">
        <v>40</v>
      </c>
      <c r="B54" s="61">
        <v>544</v>
      </c>
      <c r="C54" s="61">
        <v>268</v>
      </c>
      <c r="D54" s="61">
        <v>56</v>
      </c>
      <c r="E54" s="61">
        <v>250</v>
      </c>
      <c r="F54" s="61">
        <v>20</v>
      </c>
      <c r="G54" s="61">
        <v>39</v>
      </c>
      <c r="H54" s="61">
        <v>273</v>
      </c>
      <c r="I54" s="61">
        <v>267</v>
      </c>
      <c r="J54" s="61">
        <v>39</v>
      </c>
      <c r="K54" s="53">
        <v>265</v>
      </c>
      <c r="L54" s="88">
        <v>39</v>
      </c>
      <c r="M54" s="88">
        <v>54</v>
      </c>
      <c r="N54" s="88">
        <v>413</v>
      </c>
      <c r="O54" s="88">
        <v>409</v>
      </c>
    </row>
    <row r="55" spans="1:15" ht="12.75">
      <c r="A55" s="57" t="s">
        <v>41</v>
      </c>
      <c r="B55" s="61">
        <v>14</v>
      </c>
      <c r="C55" s="61">
        <v>5</v>
      </c>
      <c r="D55" s="61">
        <v>3</v>
      </c>
      <c r="E55" s="61">
        <v>13</v>
      </c>
      <c r="F55" s="61">
        <v>2</v>
      </c>
      <c r="G55" s="61">
        <v>1</v>
      </c>
      <c r="H55" s="61">
        <v>5</v>
      </c>
      <c r="I55" s="61">
        <v>6</v>
      </c>
      <c r="J55" s="61">
        <v>1</v>
      </c>
      <c r="K55" s="53">
        <v>6</v>
      </c>
      <c r="L55" s="88">
        <v>1</v>
      </c>
      <c r="M55" s="88">
        <v>3</v>
      </c>
      <c r="N55" s="88">
        <v>7</v>
      </c>
      <c r="O55" s="88">
        <v>14</v>
      </c>
    </row>
    <row r="56" spans="1:15" ht="13.5" thickBot="1">
      <c r="A56" s="58" t="s">
        <v>42</v>
      </c>
      <c r="B56" s="62">
        <v>0</v>
      </c>
      <c r="C56" s="62">
        <v>0</v>
      </c>
      <c r="D56" s="62">
        <v>0</v>
      </c>
      <c r="E56" s="62">
        <v>1</v>
      </c>
      <c r="F56" s="62">
        <v>0</v>
      </c>
      <c r="G56" s="62">
        <v>0</v>
      </c>
      <c r="H56" s="62">
        <v>0</v>
      </c>
      <c r="I56" s="62">
        <v>1</v>
      </c>
      <c r="J56" s="62">
        <v>0</v>
      </c>
      <c r="K56" s="54">
        <v>1</v>
      </c>
      <c r="L56" s="89">
        <v>0</v>
      </c>
      <c r="M56" s="89">
        <v>0</v>
      </c>
      <c r="N56" s="89">
        <v>0</v>
      </c>
      <c r="O56" s="89">
        <v>0</v>
      </c>
    </row>
    <row r="57" spans="1:15" ht="13.5" thickBot="1">
      <c r="A57" s="55" t="s">
        <v>43</v>
      </c>
      <c r="B57" s="59">
        <f aca="true" t="shared" si="27" ref="B57:O57">SUM(B50:B56)</f>
        <v>1091963</v>
      </c>
      <c r="C57" s="59">
        <f t="shared" si="27"/>
        <v>544499</v>
      </c>
      <c r="D57" s="59">
        <f t="shared" si="27"/>
        <v>108980</v>
      </c>
      <c r="E57" s="59">
        <f t="shared" si="27"/>
        <v>545888</v>
      </c>
      <c r="F57" s="59">
        <f t="shared" si="27"/>
        <v>109473</v>
      </c>
      <c r="G57" s="59">
        <f t="shared" si="27"/>
        <v>109008</v>
      </c>
      <c r="H57" s="59">
        <f t="shared" si="27"/>
        <v>544484</v>
      </c>
      <c r="I57" s="59">
        <f t="shared" si="27"/>
        <v>547094</v>
      </c>
      <c r="J57" s="59">
        <f t="shared" si="27"/>
        <v>109588</v>
      </c>
      <c r="K57" s="51">
        <f t="shared" si="27"/>
        <v>547125</v>
      </c>
      <c r="L57" s="51">
        <f t="shared" si="27"/>
        <v>109411</v>
      </c>
      <c r="M57" s="51">
        <f t="shared" si="27"/>
        <v>109162</v>
      </c>
      <c r="N57" s="51">
        <f t="shared" si="27"/>
        <v>810558</v>
      </c>
      <c r="O57" s="51">
        <f t="shared" si="27"/>
        <v>817673</v>
      </c>
    </row>
    <row r="60" ht="12.75">
      <c r="A60" s="64" t="s">
        <v>47</v>
      </c>
    </row>
    <row r="61" spans="1:6" ht="13.5" thickBot="1">
      <c r="A61" t="s">
        <v>35</v>
      </c>
      <c r="B61" s="50">
        <f>SUM(B49:O49)</f>
        <v>56000000</v>
      </c>
      <c r="C61" t="s">
        <v>51</v>
      </c>
      <c r="D61" t="s">
        <v>46</v>
      </c>
      <c r="E61" s="50">
        <f>B61</f>
        <v>56000000</v>
      </c>
      <c r="F61" t="s">
        <v>51</v>
      </c>
    </row>
    <row r="62" spans="1:6" ht="12.75">
      <c r="A62" s="56" t="s">
        <v>36</v>
      </c>
      <c r="B62" s="50">
        <f>SUM(B50:O50)</f>
        <v>3878007</v>
      </c>
      <c r="C62" s="71">
        <f>B62/$B$61*100</f>
        <v>6.925012499999999</v>
      </c>
      <c r="D62" s="65" t="s">
        <v>48</v>
      </c>
      <c r="E62" s="50">
        <f>B62*2</f>
        <v>7756014</v>
      </c>
      <c r="F62" s="66">
        <f>E62/$B$61*100</f>
        <v>13.850024999999999</v>
      </c>
    </row>
    <row r="63" spans="1:6" ht="12.75">
      <c r="A63" s="57" t="s">
        <v>37</v>
      </c>
      <c r="B63" s="50">
        <f>SUM(B51:O51)</f>
        <v>1835378</v>
      </c>
      <c r="C63" s="71">
        <f aca="true" t="shared" si="28" ref="C63:C68">B63/$B$61*100</f>
        <v>3.277460714285714</v>
      </c>
      <c r="D63" s="65" t="s">
        <v>44</v>
      </c>
      <c r="E63" s="50">
        <f>B63*5</f>
        <v>9176890</v>
      </c>
      <c r="F63" s="66">
        <f aca="true" t="shared" si="29" ref="F63:F68">E63/$B$61*100</f>
        <v>16.38730357142857</v>
      </c>
    </row>
    <row r="64" spans="1:6" ht="12.75">
      <c r="A64" s="57" t="s">
        <v>38</v>
      </c>
      <c r="B64" s="50">
        <f>SUM(B52:O52)</f>
        <v>347173</v>
      </c>
      <c r="C64" s="71">
        <f t="shared" si="28"/>
        <v>0.6199517857142858</v>
      </c>
      <c r="D64" s="65" t="s">
        <v>44</v>
      </c>
      <c r="E64" s="50">
        <f>B64*15</f>
        <v>5207595</v>
      </c>
      <c r="F64" s="66">
        <f t="shared" si="29"/>
        <v>9.299276785714286</v>
      </c>
    </row>
    <row r="65" spans="1:6" ht="12.75">
      <c r="A65" s="57" t="s">
        <v>39</v>
      </c>
      <c r="B65" s="50">
        <f>SUM(B53:K53)</f>
        <v>28738</v>
      </c>
      <c r="C65" s="70">
        <f t="shared" si="28"/>
        <v>0.051317857142857144</v>
      </c>
      <c r="D65" s="65" t="s">
        <v>44</v>
      </c>
      <c r="E65" s="50">
        <f>B65*100</f>
        <v>2873800</v>
      </c>
      <c r="F65" s="66">
        <f t="shared" si="29"/>
        <v>5.131785714285715</v>
      </c>
    </row>
    <row r="66" spans="1:6" ht="12.75">
      <c r="A66" s="57" t="s">
        <v>40</v>
      </c>
      <c r="B66" s="50">
        <f>SUM(B54:O54)</f>
        <v>2936</v>
      </c>
      <c r="C66" s="67">
        <f t="shared" si="28"/>
        <v>0.005242857142857143</v>
      </c>
      <c r="D66" s="65" t="s">
        <v>44</v>
      </c>
      <c r="E66" s="50">
        <f>B66*1000</f>
        <v>2936000</v>
      </c>
      <c r="F66" s="66">
        <f t="shared" si="29"/>
        <v>5.242857142857143</v>
      </c>
    </row>
    <row r="67" spans="1:6" ht="12.75">
      <c r="A67" s="57" t="s">
        <v>41</v>
      </c>
      <c r="B67" s="50">
        <f>SUM(B55:O55)</f>
        <v>81</v>
      </c>
      <c r="C67" s="68">
        <f t="shared" si="28"/>
        <v>0.00014464285714285713</v>
      </c>
      <c r="D67" s="65" t="s">
        <v>44</v>
      </c>
      <c r="E67" s="50">
        <f>B67*30000</f>
        <v>2430000</v>
      </c>
      <c r="F67" s="66">
        <f t="shared" si="29"/>
        <v>4.339285714285714</v>
      </c>
    </row>
    <row r="68" spans="1:6" ht="13.5" thickBot="1">
      <c r="A68" s="58" t="s">
        <v>42</v>
      </c>
      <c r="B68" s="50">
        <f>SUM(B56:O56)</f>
        <v>3</v>
      </c>
      <c r="C68" s="69">
        <f t="shared" si="28"/>
        <v>5.357142857142857E-06</v>
      </c>
      <c r="D68" s="65" t="s">
        <v>44</v>
      </c>
      <c r="E68" s="50">
        <f>B68*500000</f>
        <v>1500000</v>
      </c>
      <c r="F68" s="66">
        <f t="shared" si="29"/>
        <v>2.6785714285714284</v>
      </c>
    </row>
    <row r="69" ht="13.5" thickBot="1"/>
    <row r="70" ht="13.5" thickBot="1">
      <c r="A70" s="72" t="s">
        <v>45</v>
      </c>
    </row>
    <row r="71" spans="1:6" ht="12.75">
      <c r="A71" s="73" t="s">
        <v>52</v>
      </c>
      <c r="B71" s="76">
        <f>SUM(B62:B68)</f>
        <v>6092316</v>
      </c>
      <c r="D71" s="72" t="s">
        <v>17</v>
      </c>
      <c r="E71" s="76">
        <f>SUM(E62:E68)</f>
        <v>31880299</v>
      </c>
      <c r="F71" s="79" t="s">
        <v>49</v>
      </c>
    </row>
    <row r="72" spans="1:6" ht="13.5" thickBot="1">
      <c r="A72" s="75" t="s">
        <v>50</v>
      </c>
      <c r="B72" s="84">
        <f>B71/B61*100</f>
        <v>10.879135714285715</v>
      </c>
      <c r="D72" s="83" t="s">
        <v>50</v>
      </c>
      <c r="E72" s="78">
        <f>E71/E61*100</f>
        <v>56.92910535714286</v>
      </c>
      <c r="F72" s="81"/>
    </row>
    <row r="73" spans="1:6" ht="12.75">
      <c r="A73" s="74" t="s">
        <v>53</v>
      </c>
      <c r="B73" s="77">
        <f>B61-B71</f>
        <v>49907684</v>
      </c>
      <c r="D73" s="82" t="s">
        <v>54</v>
      </c>
      <c r="E73" s="77">
        <f>E61-E71</f>
        <v>24119701</v>
      </c>
      <c r="F73" s="80" t="s">
        <v>49</v>
      </c>
    </row>
    <row r="74" spans="1:6" ht="13.5" thickBot="1">
      <c r="A74" s="75" t="s">
        <v>50</v>
      </c>
      <c r="B74" s="78">
        <f>100-B72</f>
        <v>89.12086428571429</v>
      </c>
      <c r="D74" s="83" t="s">
        <v>50</v>
      </c>
      <c r="E74" s="78">
        <f>100-E72</f>
        <v>43.07089464285714</v>
      </c>
      <c r="F74" s="81"/>
    </row>
    <row r="76" ht="13.5" thickBot="1"/>
    <row r="77" spans="1:8" ht="13.5" thickBot="1">
      <c r="A77" s="85" t="s">
        <v>55</v>
      </c>
      <c r="B77" s="11"/>
      <c r="C77" s="11"/>
      <c r="D77" s="11"/>
      <c r="E77" s="11"/>
      <c r="F77" s="11"/>
      <c r="G77" s="11"/>
      <c r="H77" s="4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bqv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bqv</dc:creator>
  <cp:keywords/>
  <dc:description/>
  <cp:lastModifiedBy>bqv</cp:lastModifiedBy>
  <dcterms:created xsi:type="dcterms:W3CDTF">2009-06-28T16:01:27Z</dcterms:created>
  <dcterms:modified xsi:type="dcterms:W3CDTF">2009-07-12T06:36:35Z</dcterms:modified>
  <cp:category/>
  <cp:version/>
  <cp:contentType/>
  <cp:contentStatus/>
</cp:coreProperties>
</file>